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الانترنيت\"/>
    </mc:Choice>
  </mc:AlternateContent>
  <bookViews>
    <workbookView xWindow="-108" yWindow="-108" windowWidth="23256" windowHeight="12576" tabRatio="750" activeTab="1"/>
  </bookViews>
  <sheets>
    <sheet name="جدول 1 " sheetId="45" r:id="rId1"/>
    <sheet name="جدول2" sheetId="56" r:id="rId2"/>
    <sheet name="شكل 2،3" sheetId="32" r:id="rId3"/>
    <sheet name="شكل 4-5" sheetId="41" r:id="rId4"/>
    <sheet name="شكل 6-7" sheetId="42" r:id="rId5"/>
    <sheet name="شكل 8" sheetId="43" r:id="rId6"/>
    <sheet name="جدول 3 القطن" sheetId="57" r:id="rId7"/>
    <sheet name="جدول ذرة عروتين)" sheetId="50" r:id="rId8"/>
    <sheet name="شكل الذرة" sheetId="53" r:id="rId9"/>
    <sheet name="خارطة الذرة" sheetId="54" r:id="rId10"/>
    <sheet name="جدول5+6" sheetId="49" r:id="rId11"/>
    <sheet name="جدول 7 البطاطا عروتين" sheetId="26" r:id="rId12"/>
    <sheet name="شكل10،11" sheetId="37" r:id="rId13"/>
    <sheet name="خارطة البطاطا" sheetId="55" r:id="rId14"/>
    <sheet name="جدول 8+9" sheetId="27" r:id="rId15"/>
  </sheets>
  <definedNames>
    <definedName name="_xlnm.Print_Area" localSheetId="0">'جدول 1 '!$A$2:$J$13</definedName>
    <definedName name="_xlnm.Print_Area" localSheetId="8">'شكل الذرة'!$A$1:$J$43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45" l="1"/>
  <c r="I11" i="45"/>
  <c r="H11" i="45"/>
  <c r="C11" i="45"/>
  <c r="F22" i="50" l="1"/>
  <c r="E22" i="50"/>
  <c r="G22" i="50"/>
  <c r="D22" i="50"/>
  <c r="C32" i="49"/>
  <c r="D32" i="49"/>
  <c r="E32" i="49"/>
  <c r="F32" i="49"/>
  <c r="H19" i="49" l="1"/>
  <c r="H29" i="49"/>
  <c r="H30" i="49"/>
  <c r="H31" i="49"/>
  <c r="E9" i="57" l="1"/>
  <c r="C9" i="57"/>
  <c r="G33" i="27" l="1"/>
  <c r="F33" i="27"/>
  <c r="F15" i="26"/>
  <c r="G16" i="26" l="1"/>
  <c r="G15" i="26"/>
  <c r="G8" i="57" l="1"/>
  <c r="F8" i="57"/>
  <c r="F34" i="27" l="1"/>
  <c r="G34" i="27"/>
  <c r="E35" i="27" l="1"/>
  <c r="D35" i="27"/>
  <c r="C35" i="27"/>
  <c r="G7" i="57" l="1"/>
  <c r="I12" i="45"/>
  <c r="I10" i="45"/>
  <c r="H10" i="45"/>
  <c r="H12" i="45"/>
  <c r="F7" i="57" l="1"/>
  <c r="F9" i="57"/>
  <c r="G9" i="57"/>
  <c r="G8" i="26"/>
  <c r="F8" i="26"/>
  <c r="D17" i="26" l="1"/>
  <c r="E17" i="26"/>
  <c r="C17" i="26"/>
  <c r="B27" i="27"/>
  <c r="B28" i="27"/>
  <c r="B35" i="27" l="1"/>
  <c r="H9" i="49"/>
  <c r="F10" i="49"/>
  <c r="E10" i="49"/>
  <c r="D10" i="49"/>
  <c r="C10" i="49"/>
  <c r="G9" i="49"/>
  <c r="C22" i="50" l="1"/>
  <c r="C17" i="27"/>
  <c r="D17" i="27"/>
  <c r="E17" i="27"/>
  <c r="F16" i="26"/>
  <c r="G19" i="49"/>
  <c r="B21" i="49"/>
  <c r="G21" i="49" s="1"/>
  <c r="G22" i="49"/>
  <c r="G23" i="49"/>
  <c r="B24" i="49"/>
  <c r="G24" i="49" s="1"/>
  <c r="G25" i="49"/>
  <c r="G26" i="49"/>
  <c r="G28" i="49"/>
  <c r="B29" i="49"/>
  <c r="G29" i="49" s="1"/>
  <c r="G30" i="49"/>
  <c r="G31" i="49"/>
  <c r="H28" i="49"/>
  <c r="H26" i="49"/>
  <c r="H25" i="49"/>
  <c r="H24" i="49"/>
  <c r="H23" i="49"/>
  <c r="H22" i="49"/>
  <c r="H21" i="49"/>
  <c r="I21" i="50"/>
  <c r="B17" i="26" l="1"/>
  <c r="B10" i="49"/>
  <c r="B32" i="49"/>
  <c r="I19" i="50"/>
  <c r="H10" i="49" l="1"/>
  <c r="G10" i="49" l="1"/>
  <c r="H18" i="49" l="1"/>
  <c r="G18" i="49"/>
  <c r="G17" i="26" l="1"/>
  <c r="G9" i="26"/>
  <c r="G10" i="26"/>
  <c r="G11" i="26"/>
  <c r="G12" i="26"/>
  <c r="G13" i="26"/>
  <c r="G14" i="26"/>
  <c r="F9" i="26"/>
  <c r="F10" i="26"/>
  <c r="F11" i="26"/>
  <c r="F12" i="26"/>
  <c r="F13" i="26"/>
  <c r="F14" i="26"/>
  <c r="G7" i="26"/>
  <c r="F7" i="26"/>
  <c r="F17" i="26" l="1"/>
  <c r="G27" i="27"/>
  <c r="G28" i="27"/>
  <c r="G29" i="27"/>
  <c r="G30" i="27"/>
  <c r="G31" i="27"/>
  <c r="G32" i="27"/>
  <c r="G26" i="27"/>
  <c r="F27" i="27"/>
  <c r="F28" i="27"/>
  <c r="F29" i="27"/>
  <c r="F30" i="27"/>
  <c r="F31" i="27"/>
  <c r="F32" i="27"/>
  <c r="F26" i="27"/>
  <c r="I9" i="50" l="1"/>
  <c r="I11" i="50"/>
  <c r="I12" i="50"/>
  <c r="I13" i="50"/>
  <c r="I14" i="50"/>
  <c r="I15" i="50"/>
  <c r="I16" i="50"/>
  <c r="I18" i="50"/>
  <c r="I20" i="50"/>
  <c r="I8" i="50"/>
  <c r="H9" i="50"/>
  <c r="H11" i="50"/>
  <c r="H12" i="50"/>
  <c r="H13" i="50"/>
  <c r="H14" i="50"/>
  <c r="H15" i="50"/>
  <c r="H16" i="50"/>
  <c r="H18" i="50"/>
  <c r="H19" i="50"/>
  <c r="H20" i="50"/>
  <c r="H21" i="50"/>
  <c r="H32" i="49" l="1"/>
  <c r="I22" i="50"/>
  <c r="H22" i="50"/>
  <c r="G32" i="49"/>
  <c r="H8" i="50"/>
  <c r="G16" i="27" l="1"/>
  <c r="G11" i="27"/>
  <c r="G14" i="27"/>
  <c r="F16" i="27"/>
  <c r="F14" i="27"/>
  <c r="G10" i="27"/>
  <c r="F15" i="27"/>
  <c r="G15" i="27"/>
  <c r="G9" i="27"/>
  <c r="B10" i="27"/>
  <c r="F10" i="27" s="1"/>
  <c r="G12" i="27"/>
  <c r="F12" i="27"/>
  <c r="G13" i="27"/>
  <c r="F13" i="27"/>
  <c r="B9" i="27"/>
  <c r="F9" i="27" s="1"/>
  <c r="F11" i="27"/>
  <c r="G8" i="27"/>
  <c r="F8" i="27"/>
  <c r="G17" i="27"/>
  <c r="G35" i="27"/>
  <c r="F35" i="27"/>
  <c r="B17" i="27" l="1"/>
  <c r="F17" i="27" s="1"/>
</calcChain>
</file>

<file path=xl/sharedStrings.xml><?xml version="1.0" encoding="utf-8"?>
<sst xmlns="http://schemas.openxmlformats.org/spreadsheetml/2006/main" count="394" uniqueCount="173">
  <si>
    <t>( كغم )</t>
  </si>
  <si>
    <t>المجموع</t>
  </si>
  <si>
    <t xml:space="preserve"> المحافظة </t>
  </si>
  <si>
    <t>بابل</t>
  </si>
  <si>
    <t>المثنى</t>
  </si>
  <si>
    <t>ميسان</t>
  </si>
  <si>
    <t xml:space="preserve">                                                </t>
  </si>
  <si>
    <t>النجف</t>
  </si>
  <si>
    <t>القادسية</t>
  </si>
  <si>
    <t>بغداد</t>
  </si>
  <si>
    <t>واسط</t>
  </si>
  <si>
    <t>المحصول</t>
  </si>
  <si>
    <t>المساحة المحصودة Harvested Area</t>
  </si>
  <si>
    <t>Total</t>
  </si>
  <si>
    <t>الإنتاج (طن)</t>
  </si>
  <si>
    <t>Production (Ton)</t>
  </si>
  <si>
    <t>Diala</t>
  </si>
  <si>
    <t>Baghdad</t>
  </si>
  <si>
    <t>Babil</t>
  </si>
  <si>
    <t>Kerbela</t>
  </si>
  <si>
    <t>Wasit</t>
  </si>
  <si>
    <t>Al-Najaf</t>
  </si>
  <si>
    <t>Al-Qadisiya</t>
  </si>
  <si>
    <t>Al-Muthanna</t>
  </si>
  <si>
    <t>المساحة المزروعة (دونم)</t>
  </si>
  <si>
    <t xml:space="preserve"> Production (Ton)</t>
  </si>
  <si>
    <t>المساحة المتضررة  Damaged Area</t>
  </si>
  <si>
    <t>المساحة المزروعة  (دونم)</t>
  </si>
  <si>
    <t>Table (5)</t>
  </si>
  <si>
    <t>القطن</t>
  </si>
  <si>
    <t>الذرة الصفراء</t>
  </si>
  <si>
    <t>البطاطا</t>
  </si>
  <si>
    <t>Cotton</t>
  </si>
  <si>
    <t>Maize</t>
  </si>
  <si>
    <t xml:space="preserve">كربلاء </t>
  </si>
  <si>
    <t>متوسط غلة الدونم (كغم/دونم)</t>
  </si>
  <si>
    <t>Potatoes</t>
  </si>
  <si>
    <t xml:space="preserve">إجمالي المساحة  Total Area </t>
  </si>
  <si>
    <t xml:space="preserve">  Table (1)     </t>
  </si>
  <si>
    <t>Governorate</t>
  </si>
  <si>
    <t>Crop</t>
  </si>
  <si>
    <t>Table (3)</t>
  </si>
  <si>
    <t>مساحة العلف الأخضر  Green Forage Area</t>
  </si>
  <si>
    <t>Average Yield (Kg/Donum)</t>
  </si>
  <si>
    <t xml:space="preserve"> Average Yield (Kg/Donum)</t>
  </si>
  <si>
    <t>Table (4)</t>
  </si>
  <si>
    <t>Table (6)</t>
  </si>
  <si>
    <t>Qadisiya</t>
  </si>
  <si>
    <t>كربلاء</t>
  </si>
  <si>
    <t>Karbala</t>
  </si>
  <si>
    <t>شكل (8) Figure</t>
  </si>
  <si>
    <t xml:space="preserve">جدول (1)                 </t>
  </si>
  <si>
    <t>Babylon</t>
  </si>
  <si>
    <t>Karkuk</t>
  </si>
  <si>
    <t>Maysan</t>
  </si>
  <si>
    <t xml:space="preserve">  </t>
  </si>
  <si>
    <t>Table (8)</t>
  </si>
  <si>
    <t>Table (9)</t>
  </si>
  <si>
    <t>جدول (4)</t>
  </si>
  <si>
    <t>المحافظة</t>
  </si>
  <si>
    <t>جدول (3)</t>
  </si>
  <si>
    <t>جدول (8)</t>
  </si>
  <si>
    <t>شكل (12) Figure</t>
  </si>
  <si>
    <t>شكل (13) Figure</t>
  </si>
  <si>
    <t>شكل (10)Figure</t>
  </si>
  <si>
    <t>شكل (11) Figure</t>
  </si>
  <si>
    <t>Al_Anbar</t>
  </si>
  <si>
    <t>Salah al_den</t>
  </si>
  <si>
    <t>Kirkuk</t>
  </si>
  <si>
    <t xml:space="preserve">                شكل (9) Figure</t>
  </si>
  <si>
    <t>الانبار*</t>
  </si>
  <si>
    <t>صلاح الدين*</t>
  </si>
  <si>
    <t xml:space="preserve">لإجمالي المساحة  Total Area </t>
  </si>
  <si>
    <t>للمساحة المحصودة  Harvested Area</t>
  </si>
  <si>
    <t>جدول (2)</t>
  </si>
  <si>
    <t>Table (2)</t>
  </si>
  <si>
    <t>السنوات</t>
  </si>
  <si>
    <t>Year</t>
  </si>
  <si>
    <t>*2016</t>
  </si>
  <si>
    <t>*2017</t>
  </si>
  <si>
    <t>*2018</t>
  </si>
  <si>
    <t>Ninevah</t>
  </si>
  <si>
    <t>Anbar</t>
  </si>
  <si>
    <t>البصرة</t>
  </si>
  <si>
    <t>Basrah</t>
  </si>
  <si>
    <t>نينوى*</t>
  </si>
  <si>
    <t>كركوك*</t>
  </si>
  <si>
    <t>ديالى*</t>
  </si>
  <si>
    <t>* عدم شمول بعض القرى بسبب الوضع الامني</t>
  </si>
  <si>
    <t>**2019</t>
  </si>
  <si>
    <t>صلاح الدين</t>
  </si>
  <si>
    <t>Salah al-den</t>
  </si>
  <si>
    <t xml:space="preserve">Cultivated Area Production and Average Yield for Autumn Potatoes for </t>
  </si>
  <si>
    <t>جدول (5)</t>
  </si>
  <si>
    <t xml:space="preserve">جدول (6) </t>
  </si>
  <si>
    <t>جدول (7)</t>
  </si>
  <si>
    <t>Table (7)</t>
  </si>
  <si>
    <t xml:space="preserve">                </t>
  </si>
  <si>
    <t>Cultivated Area (Dounm)</t>
  </si>
  <si>
    <t xml:space="preserve"> Cultivated Area ,Production and Average Yield for Cotton for private Sector at Governorate Level for 2021</t>
  </si>
  <si>
    <t xml:space="preserve">  Cultivated Area, Production and Average Yield for Spring and Autumn Maize for private Sector at Governorate level for 2021 </t>
  </si>
  <si>
    <t>Cultivated Area(Donum)  for Maize (Spring and autumn) at Governorates Level for 2021</t>
  </si>
  <si>
    <t xml:space="preserve">Production (Ton) for Maize (Spring and Autumn) at Governorate level for 2021 </t>
  </si>
  <si>
    <t>Average Yield (Kg) For Maize Crop at  Governorates level for 2021</t>
  </si>
  <si>
    <t xml:space="preserve"> Cultivated Area, Production and Average Yield for Spring Maize for private Sector at Governorate Level for 2021</t>
  </si>
  <si>
    <t xml:space="preserve"> Cultivated Area, Production and Average Yield for Autumn Maize for private Sector at Governorate Level for 2021</t>
  </si>
  <si>
    <t>Cultivated Area,Production and Average Yield for Potatoes(Spring and Autumn) for private Sector at Governorate Level for 2021</t>
  </si>
  <si>
    <t>Prouction (Ton) For Potatoes (Spring and Autumn) at Governorates level for 2021</t>
  </si>
  <si>
    <t>Cultivated Area Production and Average Yield for Spring Potatoes for Private Sector at Governorates Level for 2021</t>
  </si>
  <si>
    <t>Private Sector at Governorates Level for 2021</t>
  </si>
  <si>
    <t>AL- Najaf</t>
  </si>
  <si>
    <t>إجمالي المساحة المزروعة (100) دونم</t>
  </si>
  <si>
    <t>Total Cultivated Area (100) donum</t>
  </si>
  <si>
    <t>* عدا محافظة نينوى وقضاء (راوة، عنه) في محافظة الانبار والحويجة في محافظة كركوك بالاضافة الى عدم شمول جميع القرى في محافظتي صلاح الدين والانبار للاقضية المشمولة .</t>
  </si>
  <si>
    <t>* عدا محافظة نينوى وقضاء (راوة، عنه) في محافظة الانبار والحويجة في محافظة كركوك بالاضافة الى عدم شمول جميع القرى في محافظتي صلاح الدين والانبار للاقضية المشمولة.</t>
  </si>
  <si>
    <t>**2021</t>
  </si>
  <si>
    <t xml:space="preserve">المساحة المزروعة ومجموع الإنتاج ومتوسط الغلة لمحصول الذرة الصفراء للعروتين (الربيعية والخريفية) للقطاع الخاص حسب المحافظة لسنة 2021 </t>
  </si>
  <si>
    <t xml:space="preserve">المساحة المزروعة ومجموع الإنتاج ومتوسط الغلة لمحصول البطاطا للعروتين (الربيعية والخريفية) للقطاع الخاص حسب المحافظة لسنة 2021 </t>
  </si>
  <si>
    <t xml:space="preserve"> المساحة المزروعــــــة ومجموع الإنتـــــــــاج ومتوسط الغلــــة لمحصول البطاطــــــا الربيعـــية للقطاع الخاص حسب المحــــافظة لسنة 2021 </t>
  </si>
  <si>
    <t>Cultivated Area Comparing to Production and AverageYield For (Cotton,Maize,Potatoes) at Iraq Level for (2016-2021)</t>
  </si>
  <si>
    <t>Average Yield (Kg) For Cotton Crop  for (2016-2021)</t>
  </si>
  <si>
    <t>Average Yield (Kg) For Potatoes Crop  for (2016-2021)</t>
  </si>
  <si>
    <t>Average Yield (Kg) For Maize Crop  for (2016-2021)</t>
  </si>
  <si>
    <t>Cultivated</t>
  </si>
  <si>
    <t>(donum)</t>
  </si>
  <si>
    <t xml:space="preserve"> Cultivated Area  (Dounm) </t>
  </si>
  <si>
    <t xml:space="preserve">المساحة المزروعة ومجموع الانتاج ومتوسط الغلة للمحاصيل (القطن ، الذرة الصفراء ، البطاطا) للقطاع الخاص على مستوى العراق لسنة 2021 </t>
  </si>
  <si>
    <t>متوسط الغلة بـ (كغم ) لإجمالي المساحة لمحصول الذرة الصفراء للقطاع الخاص للسنوات (2016-2021)</t>
  </si>
  <si>
    <t>متوسط الغلة بـ (كغم ) لإجمالي المساحة لمحصول البطاطا للقطاع الخاص للسنوات (2016-2021)</t>
  </si>
  <si>
    <t xml:space="preserve">إجمالي المساحة المزروعة بـ (الدونم ) لمحصول الذرة الصفراء للعروتين (الربيعية والخريفية) للقطاع الخاص حسب المحافظة لسنة 2021 </t>
  </si>
  <si>
    <t>إجمالي المساحة المزروعة  بـ ( الدونم ) لمحصول البطاطا للعروتين (الربيعية والخريفية) للقطاع الخاص حسب المحافظة لسنة 2021</t>
  </si>
  <si>
    <t>Cultivated Area(Donum) for Potatoes (Spring and Autumn) at Governorate Level for 2021</t>
  </si>
  <si>
    <t xml:space="preserve">كمية الانتاج بـ (الطن) لمحصول البطاطا للعروتين (الربيعية والخريفية) للقطاع الخاص حسب المحافظة لسنة 2021 </t>
  </si>
  <si>
    <t xml:space="preserve">جدول (9) </t>
  </si>
  <si>
    <t>Cultivated Area ,Production and Average Yield for (Cotton,Maize and Potatoes) for Private Sector at Iraq Level for 2021</t>
  </si>
  <si>
    <t xml:space="preserve">** عدم شمول بعض القرى في المحافظات (نينوى، كركوك، ديالى،الانبار، صلاح الدين) بسبب الوضع الأمني. </t>
  </si>
  <si>
    <r>
      <t xml:space="preserve">إجمالي المساحة  </t>
    </r>
    <r>
      <rPr>
        <b/>
        <sz val="10"/>
        <color theme="1"/>
        <rFont val="Times New Roman"/>
        <family val="1"/>
      </rPr>
      <t>Total Area</t>
    </r>
    <r>
      <rPr>
        <b/>
        <sz val="10"/>
        <color theme="1"/>
        <rFont val="Arial"/>
        <family val="2"/>
      </rPr>
      <t xml:space="preserve"> </t>
    </r>
  </si>
  <si>
    <r>
      <t xml:space="preserve">المساحة المحصودة </t>
    </r>
    <r>
      <rPr>
        <b/>
        <sz val="10"/>
        <color theme="1"/>
        <rFont val="Times New Roman"/>
        <family val="1"/>
      </rPr>
      <t>Harvested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Times New Roman"/>
        <family val="1"/>
      </rPr>
      <t>Area</t>
    </r>
  </si>
  <si>
    <r>
      <t xml:space="preserve">المساحة المتضررة </t>
    </r>
    <r>
      <rPr>
        <b/>
        <sz val="10"/>
        <color theme="1"/>
        <rFont val="Times New Roman"/>
        <family val="1"/>
      </rPr>
      <t>Damaged Area</t>
    </r>
  </si>
  <si>
    <r>
      <t xml:space="preserve">مساحة العلف الأخضر  </t>
    </r>
    <r>
      <rPr>
        <b/>
        <sz val="10"/>
        <color theme="1"/>
        <rFont val="Times New Roman"/>
        <family val="1"/>
      </rPr>
      <t>Green Forage Area</t>
    </r>
  </si>
  <si>
    <r>
      <t xml:space="preserve">إجمالي المساحة  </t>
    </r>
    <r>
      <rPr>
        <b/>
        <sz val="10"/>
        <color theme="1"/>
        <rFont val="Times New Roman"/>
        <family val="1"/>
      </rPr>
      <t xml:space="preserve">Total Area </t>
    </r>
  </si>
  <si>
    <r>
      <t xml:space="preserve">المساحة المحصودة </t>
    </r>
    <r>
      <rPr>
        <b/>
        <sz val="10"/>
        <color theme="1"/>
        <rFont val="Times New Roman"/>
        <family val="1"/>
      </rPr>
      <t>Harvested Area</t>
    </r>
  </si>
  <si>
    <r>
      <t xml:space="preserve">متوسط غلة الدونم (كغم/دونم)     </t>
    </r>
    <r>
      <rPr>
        <b/>
        <sz val="10"/>
        <color theme="1"/>
        <rFont val="Times New Roman"/>
        <family val="1"/>
      </rPr>
      <t>Average Yield (Kg/Donum</t>
    </r>
    <r>
      <rPr>
        <b/>
        <sz val="10"/>
        <color theme="1"/>
        <rFont val="Arial"/>
        <family val="2"/>
      </rPr>
      <t>)</t>
    </r>
  </si>
  <si>
    <r>
      <t xml:space="preserve">الإنتاج (100) طن    </t>
    </r>
    <r>
      <rPr>
        <b/>
        <sz val="10"/>
        <color theme="1"/>
        <rFont val="Times New Roman"/>
        <family val="1"/>
      </rPr>
      <t>Production (100) Ton</t>
    </r>
  </si>
  <si>
    <r>
      <t xml:space="preserve">       متوسط غلة الدونم                 (كغم/دونم)              </t>
    </r>
    <r>
      <rPr>
        <b/>
        <sz val="10"/>
        <color theme="1"/>
        <rFont val="Times New Roman"/>
        <family val="1"/>
      </rPr>
      <t>Average Yield (kg/donum)</t>
    </r>
  </si>
  <si>
    <t xml:space="preserve">                 مقارنة إجمالي المساحة المزروعة ومجموع الانتاج ومتوسط الغلة للمحاصيل                   (القطن،الذرة الصفراء ،البطاطا) للقطاع الخاص على مستوى العراق للسنوات (2016-2021) </t>
  </si>
  <si>
    <r>
      <t xml:space="preserve">شكل </t>
    </r>
    <r>
      <rPr>
        <b/>
        <sz val="10"/>
        <color theme="1"/>
        <rFont val="Times New Roman"/>
        <family val="1"/>
      </rPr>
      <t>(7) Figure</t>
    </r>
  </si>
  <si>
    <r>
      <t xml:space="preserve">متوسط الغلة بـ ( كغم ) </t>
    </r>
    <r>
      <rPr>
        <b/>
        <sz val="10"/>
        <color theme="1"/>
        <rFont val="Times New Roman"/>
        <family val="1"/>
      </rPr>
      <t>لإجمالي المساحة لمحصول القطن للقطاع الخاص للسنوات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Times New Roman"/>
        <family val="1"/>
      </rPr>
      <t>(2016-2021)</t>
    </r>
  </si>
  <si>
    <t xml:space="preserve">** عدم شمول بعض القرى في  المحافظات (نينوى، كركوك، ديالى،الانبار، صلاح الدين) بسبب الوضع الأمني.  </t>
  </si>
  <si>
    <r>
      <t xml:space="preserve">إجمالي المساحة  </t>
    </r>
    <r>
      <rPr>
        <b/>
        <sz val="9.5"/>
        <color theme="1"/>
        <rFont val="Times New Roman"/>
        <family val="1"/>
      </rPr>
      <t>Total Area</t>
    </r>
    <r>
      <rPr>
        <b/>
        <sz val="9.5"/>
        <color theme="1"/>
        <rFont val="Arial"/>
        <family val="2"/>
      </rPr>
      <t xml:space="preserve"> </t>
    </r>
  </si>
  <si>
    <r>
      <t xml:space="preserve">المساحة المحصودة </t>
    </r>
    <r>
      <rPr>
        <b/>
        <sz val="9.5"/>
        <color theme="1"/>
        <rFont val="Times New Roman"/>
        <family val="1"/>
      </rPr>
      <t>Harvested Area</t>
    </r>
  </si>
  <si>
    <r>
      <t xml:space="preserve">المساحة المتضررة  </t>
    </r>
    <r>
      <rPr>
        <b/>
        <sz val="9.5"/>
        <color theme="1"/>
        <rFont val="Times New Roman"/>
        <family val="1"/>
      </rPr>
      <t>Damaged Area</t>
    </r>
  </si>
  <si>
    <r>
      <t xml:space="preserve">لإجمالي المساحة  </t>
    </r>
    <r>
      <rPr>
        <b/>
        <sz val="9.5"/>
        <color theme="1"/>
        <rFont val="Times New Roman"/>
        <family val="1"/>
      </rPr>
      <t xml:space="preserve">Total Area </t>
    </r>
  </si>
  <si>
    <r>
      <t xml:space="preserve">للمساحة المحصودة  </t>
    </r>
    <r>
      <rPr>
        <b/>
        <sz val="9.5"/>
        <color theme="1"/>
        <rFont val="Times New Roman"/>
        <family val="1"/>
      </rPr>
      <t>Harvested Area</t>
    </r>
  </si>
  <si>
    <t xml:space="preserve"> Cultivated Area (Dounm)</t>
  </si>
  <si>
    <t xml:space="preserve">   المساحة المزروعة ومجموع الإنتاج ومتوسط الغلة لمحصول القطن للقطاع الخاص حسب المحافظة لسنة 2021 </t>
  </si>
  <si>
    <t xml:space="preserve"> Cultivated Area (Dounm) </t>
  </si>
  <si>
    <t xml:space="preserve">        متوسط الغلة بـ ( كغم ) لإجمالي المساحة لمحصول الذرة الصفراء للعروتين (الربيعية والخريفية) للقطاع الخاص حسب المحافظة لسنة 2021 </t>
  </si>
  <si>
    <t xml:space="preserve">      * عدم شمول بعض القرى بسبب الوضع الامني</t>
  </si>
  <si>
    <t xml:space="preserve">            كمية الانتاج بـ ( الطن )  لمحصول الذرة الصفراء للعروتين (الربيعية والخريفية) للقطاع الخاص حسب المحافظة لسنة 2021 </t>
  </si>
  <si>
    <r>
      <t xml:space="preserve">المساحة المتضررة  </t>
    </r>
    <r>
      <rPr>
        <b/>
        <sz val="10"/>
        <color theme="1"/>
        <rFont val="Times New Roman"/>
        <family val="1"/>
      </rPr>
      <t>Damaged Area</t>
    </r>
  </si>
  <si>
    <r>
      <t xml:space="preserve">لإجمالي المساحة  </t>
    </r>
    <r>
      <rPr>
        <b/>
        <sz val="10"/>
        <color theme="1"/>
        <rFont val="Times New Roman"/>
        <family val="1"/>
      </rPr>
      <t>Total Area</t>
    </r>
    <r>
      <rPr>
        <b/>
        <sz val="10"/>
        <color theme="1"/>
        <rFont val="Arial"/>
        <family val="2"/>
      </rPr>
      <t xml:space="preserve"> </t>
    </r>
  </si>
  <si>
    <r>
      <t xml:space="preserve">للمساحة المحصودة  </t>
    </r>
    <r>
      <rPr>
        <b/>
        <sz val="10"/>
        <color theme="1"/>
        <rFont val="Times New Roman"/>
        <family val="1"/>
      </rPr>
      <t>Harvested Area</t>
    </r>
  </si>
  <si>
    <r>
      <t xml:space="preserve">لإجمالي المساحة  </t>
    </r>
    <r>
      <rPr>
        <b/>
        <sz val="10"/>
        <color theme="1"/>
        <rFont val="Times New Roman"/>
        <family val="1"/>
      </rPr>
      <t xml:space="preserve">Total Area </t>
    </r>
  </si>
  <si>
    <t xml:space="preserve">         المساحة المزروعة ومجموع الإنتاج ومتوسط الغلة لمحصول الذرة الصفراء الربيعية للقطاع الخاص حسب          المحافظـــة لسنة 2021 </t>
  </si>
  <si>
    <t xml:space="preserve">             المساحة المزروعة ومجموع الإنتاج ومتوسط الغلة لمحصول الذرة الصفراء الخريفية للقطاع الخاص حسب      المحافظة لسنة 2021</t>
  </si>
  <si>
    <r>
      <t xml:space="preserve">المساحة المتضررة  </t>
    </r>
    <r>
      <rPr>
        <b/>
        <sz val="10"/>
        <color theme="1"/>
        <rFont val="Times New Roman"/>
        <family val="1"/>
      </rPr>
      <t>Damaged Are</t>
    </r>
    <r>
      <rPr>
        <b/>
        <sz val="10"/>
        <color theme="1"/>
        <rFont val="Arial"/>
        <family val="2"/>
      </rPr>
      <t>a</t>
    </r>
  </si>
  <si>
    <t xml:space="preserve"> Average Yield(Kg) for Potatoes (Spring and Autumn) at Governorate Level for 2021              </t>
  </si>
  <si>
    <t xml:space="preserve">                   شكل (14) Figure</t>
  </si>
  <si>
    <t xml:space="preserve">                           شكل (15) Figure   </t>
  </si>
  <si>
    <r>
      <t xml:space="preserve">المساحة المحصودة  </t>
    </r>
    <r>
      <rPr>
        <b/>
        <sz val="10"/>
        <color theme="1"/>
        <rFont val="Times New Roman"/>
        <family val="1"/>
      </rPr>
      <t>Harvested Area</t>
    </r>
  </si>
  <si>
    <t xml:space="preserve">               المساحـة الـمزروعة ومجموع الإنـــتاج ومتوسط الغلة لمحصول البطاطا الخريفية للقطـــــــاع الخــــــاص                حسب المحافظة لسنة 2021 </t>
  </si>
  <si>
    <t xml:space="preserve">            متوسط الغلة بـ ( كغم ) لأجمالي المساحة لمحصول البطاطا للعروتين (الربيعية والخريفية) للقطاع الخاص حسب المحافظة  لسنة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</si>
</sst>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.5"/>
      <color theme="1"/>
      <name val="Arial"/>
      <family val="2"/>
    </font>
    <font>
      <sz val="11"/>
      <color theme="1"/>
      <name val="Al-Mohanad"/>
      <charset val="178"/>
    </font>
    <font>
      <b/>
      <sz val="10"/>
      <color rgb="FF000000"/>
      <name val="Calibri"/>
      <family val="2"/>
      <scheme val="minor"/>
    </font>
    <font>
      <b/>
      <sz val="10.5"/>
      <color rgb="FF000000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Arial"/>
      <family val="2"/>
    </font>
    <font>
      <b/>
      <sz val="9.5"/>
      <color theme="1"/>
      <name val="Times New Roman"/>
      <family val="1"/>
    </font>
    <font>
      <b/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27" xfId="0" applyFont="1" applyBorder="1" applyAlignment="1">
      <alignment vertical="center" readingOrder="2"/>
    </xf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8" fillId="0" borderId="0" xfId="0" applyFont="1" applyAlignment="1"/>
    <xf numFmtId="164" fontId="4" fillId="0" borderId="0" xfId="0" applyNumberFormat="1" applyFont="1" applyBorder="1" applyAlignment="1">
      <alignment horizontal="center" vertical="center" wrapText="1" readingOrder="2"/>
    </xf>
    <xf numFmtId="0" fontId="7" fillId="0" borderId="17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 readingOrder="2"/>
    </xf>
    <xf numFmtId="0" fontId="7" fillId="0" borderId="16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0" fillId="0" borderId="0" xfId="0" applyAlignment="1"/>
    <xf numFmtId="0" fontId="9" fillId="0" borderId="0" xfId="0" applyFont="1" applyAlignment="1">
      <alignment horizontal="left"/>
    </xf>
    <xf numFmtId="0" fontId="0" fillId="0" borderId="0" xfId="0"/>
    <xf numFmtId="0" fontId="4" fillId="0" borderId="8" xfId="0" applyFont="1" applyBorder="1" applyAlignment="1">
      <alignment horizontal="right" vertical="center" wrapText="1" readingOrder="2"/>
    </xf>
    <xf numFmtId="0" fontId="4" fillId="0" borderId="28" xfId="0" applyFont="1" applyBorder="1" applyAlignment="1">
      <alignment horizontal="left" vertical="center"/>
    </xf>
    <xf numFmtId="164" fontId="0" fillId="0" borderId="0" xfId="0" applyNumberFormat="1"/>
    <xf numFmtId="1" fontId="4" fillId="0" borderId="0" xfId="0" applyNumberFormat="1" applyFont="1" applyBorder="1" applyAlignment="1">
      <alignment vertical="center" wrapText="1" readingOrder="2"/>
    </xf>
    <xf numFmtId="0" fontId="4" fillId="0" borderId="0" xfId="0" applyFont="1" applyAlignment="1">
      <alignment horizontal="center"/>
    </xf>
    <xf numFmtId="0" fontId="9" fillId="0" borderId="0" xfId="0" applyFont="1" applyAlignment="1"/>
    <xf numFmtId="0" fontId="1" fillId="0" borderId="27" xfId="0" applyFont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readingOrder="2"/>
    </xf>
    <xf numFmtId="1" fontId="4" fillId="0" borderId="1" xfId="0" applyNumberFormat="1" applyFont="1" applyBorder="1" applyAlignment="1">
      <alignment horizontal="left" vertical="center" wrapText="1" readingOrder="2"/>
    </xf>
    <xf numFmtId="0" fontId="4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left" vertical="center"/>
    </xf>
    <xf numFmtId="0" fontId="0" fillId="2" borderId="0" xfId="0" applyFill="1"/>
    <xf numFmtId="0" fontId="4" fillId="0" borderId="2" xfId="0" applyFont="1" applyBorder="1" applyAlignment="1">
      <alignment vertical="center" wrapText="1" readingOrder="2"/>
    </xf>
    <xf numFmtId="164" fontId="4" fillId="2" borderId="1" xfId="0" applyNumberFormat="1" applyFont="1" applyFill="1" applyBorder="1" applyAlignment="1">
      <alignment vertical="center" wrapText="1" readingOrder="2"/>
    </xf>
    <xf numFmtId="0" fontId="4" fillId="0" borderId="23" xfId="0" applyFont="1" applyBorder="1" applyAlignment="1">
      <alignment vertical="center" wrapText="1" readingOrder="2"/>
    </xf>
    <xf numFmtId="164" fontId="4" fillId="0" borderId="1" xfId="0" applyNumberFormat="1" applyFont="1" applyBorder="1" applyAlignment="1">
      <alignment vertical="center" wrapText="1" readingOrder="2"/>
    </xf>
    <xf numFmtId="0" fontId="4" fillId="2" borderId="23" xfId="0" applyFont="1" applyFill="1" applyBorder="1" applyAlignment="1">
      <alignment vertical="center" wrapText="1" readingOrder="2"/>
    </xf>
    <xf numFmtId="0" fontId="4" fillId="0" borderId="1" xfId="0" applyFont="1" applyBorder="1" applyAlignment="1">
      <alignment wrapText="1" readingOrder="2"/>
    </xf>
    <xf numFmtId="164" fontId="4" fillId="0" borderId="2" xfId="0" applyNumberFormat="1" applyFont="1" applyBorder="1" applyAlignment="1">
      <alignment vertical="center" wrapText="1" readingOrder="2"/>
    </xf>
    <xf numFmtId="1" fontId="4" fillId="0" borderId="2" xfId="0" applyNumberFormat="1" applyFont="1" applyBorder="1" applyAlignment="1">
      <alignment vertical="center" wrapText="1" readingOrder="2"/>
    </xf>
    <xf numFmtId="1" fontId="4" fillId="0" borderId="1" xfId="0" applyNumberFormat="1" applyFont="1" applyBorder="1" applyAlignment="1">
      <alignment vertical="center" wrapText="1" readingOrder="2"/>
    </xf>
    <xf numFmtId="0" fontId="4" fillId="0" borderId="3" xfId="0" applyFont="1" applyBorder="1" applyAlignment="1">
      <alignment vertical="center"/>
    </xf>
    <xf numFmtId="0" fontId="9" fillId="0" borderId="0" xfId="0" applyFont="1"/>
    <xf numFmtId="0" fontId="1" fillId="0" borderId="0" xfId="0" applyFont="1" applyBorder="1" applyAlignment="1">
      <alignment vertical="center"/>
    </xf>
    <xf numFmtId="0" fontId="0" fillId="0" borderId="15" xfId="0" applyBorder="1"/>
    <xf numFmtId="0" fontId="0" fillId="0" borderId="9" xfId="0" applyBorder="1"/>
    <xf numFmtId="0" fontId="8" fillId="0" borderId="9" xfId="0" applyFont="1" applyBorder="1" applyAlignment="1">
      <alignment vertical="center" wrapText="1" readingOrder="2"/>
    </xf>
    <xf numFmtId="0" fontId="8" fillId="0" borderId="0" xfId="0" applyFont="1" applyBorder="1" applyAlignment="1">
      <alignment vertical="center" wrapText="1" readingOrder="2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readingOrder="2"/>
    </xf>
    <xf numFmtId="1" fontId="4" fillId="0" borderId="3" xfId="0" applyNumberFormat="1" applyFont="1" applyFill="1" applyBorder="1" applyAlignment="1">
      <alignment horizontal="left" vertical="center" wrapText="1" readingOrder="2"/>
    </xf>
    <xf numFmtId="164" fontId="4" fillId="0" borderId="1" xfId="0" applyNumberFormat="1" applyFont="1" applyFill="1" applyBorder="1" applyAlignment="1">
      <alignment vertical="center" wrapText="1" readingOrder="2"/>
    </xf>
    <xf numFmtId="0" fontId="4" fillId="0" borderId="3" xfId="0" applyFont="1" applyBorder="1" applyAlignment="1">
      <alignment horizontal="left" vertical="center" wrapText="1" readingOrder="2"/>
    </xf>
    <xf numFmtId="1" fontId="4" fillId="0" borderId="3" xfId="0" applyNumberFormat="1" applyFont="1" applyBorder="1" applyAlignment="1">
      <alignment horizontal="left" vertical="center" wrapText="1" readingOrder="2"/>
    </xf>
    <xf numFmtId="164" fontId="4" fillId="0" borderId="3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0" fillId="0" borderId="0" xfId="0" applyAlignment="1">
      <alignment readingOrder="1"/>
    </xf>
    <xf numFmtId="0" fontId="0" fillId="0" borderId="0" xfId="0" applyAlignment="1">
      <alignment vertical="center" wrapText="1"/>
    </xf>
    <xf numFmtId="0" fontId="8" fillId="0" borderId="0" xfId="0" applyFont="1" applyBorder="1" applyAlignment="1">
      <alignment vertical="center" readingOrder="2"/>
    </xf>
    <xf numFmtId="0" fontId="4" fillId="0" borderId="3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 wrapText="1" readingOrder="2"/>
    </xf>
    <xf numFmtId="0" fontId="4" fillId="2" borderId="4" xfId="0" applyFont="1" applyFill="1" applyBorder="1" applyAlignment="1">
      <alignment horizontal="right" vertical="center" wrapText="1" readingOrder="2"/>
    </xf>
    <xf numFmtId="0" fontId="8" fillId="0" borderId="1" xfId="0" applyFont="1" applyBorder="1" applyAlignment="1">
      <alignment vertical="center" wrapText="1" readingOrder="2"/>
    </xf>
    <xf numFmtId="0" fontId="8" fillId="0" borderId="28" xfId="0" applyFont="1" applyBorder="1" applyAlignment="1">
      <alignment vertical="center" wrapText="1" readingOrder="2"/>
    </xf>
    <xf numFmtId="0" fontId="4" fillId="2" borderId="6" xfId="0" applyFont="1" applyFill="1" applyBorder="1" applyAlignment="1">
      <alignment horizontal="right" vertical="center" wrapText="1" readingOrder="2"/>
    </xf>
    <xf numFmtId="0" fontId="3" fillId="2" borderId="8" xfId="0" applyFont="1" applyFill="1" applyBorder="1" applyAlignment="1">
      <alignment horizontal="right" vertical="center" wrapText="1"/>
    </xf>
    <xf numFmtId="0" fontId="4" fillId="0" borderId="22" xfId="0" applyFont="1" applyBorder="1" applyAlignment="1">
      <alignment vertical="center" wrapText="1" readingOrder="2"/>
    </xf>
    <xf numFmtId="164" fontId="4" fillId="0" borderId="23" xfId="0" applyNumberFormat="1" applyFont="1" applyBorder="1" applyAlignment="1">
      <alignment vertical="center" wrapText="1" readingOrder="2"/>
    </xf>
    <xf numFmtId="164" fontId="4" fillId="0" borderId="25" xfId="0" applyNumberFormat="1" applyFont="1" applyBorder="1" applyAlignment="1">
      <alignment vertical="center" wrapText="1" readingOrder="2"/>
    </xf>
    <xf numFmtId="0" fontId="10" fillId="0" borderId="0" xfId="0" applyFont="1"/>
    <xf numFmtId="0" fontId="8" fillId="0" borderId="1" xfId="0" applyFont="1" applyBorder="1"/>
    <xf numFmtId="0" fontId="8" fillId="0" borderId="0" xfId="0" applyFont="1"/>
    <xf numFmtId="0" fontId="5" fillId="0" borderId="27" xfId="0" applyFont="1" applyBorder="1" applyAlignment="1">
      <alignment vertical="center" readingOrder="2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/>
    <xf numFmtId="164" fontId="4" fillId="0" borderId="1" xfId="0" applyNumberFormat="1" applyFont="1" applyFill="1" applyBorder="1" applyAlignment="1">
      <alignment horizontal="right" vertical="center"/>
    </xf>
    <xf numFmtId="0" fontId="10" fillId="0" borderId="15" xfId="0" applyFont="1" applyBorder="1"/>
    <xf numFmtId="0" fontId="10" fillId="0" borderId="0" xfId="0" applyFont="1" applyBorder="1"/>
    <xf numFmtId="0" fontId="4" fillId="0" borderId="23" xfId="0" applyFont="1" applyBorder="1" applyAlignment="1">
      <alignment horizontal="center" vertical="center" wrapText="1" readingOrder="2"/>
    </xf>
    <xf numFmtId="0" fontId="4" fillId="0" borderId="16" xfId="0" applyFont="1" applyBorder="1" applyAlignment="1">
      <alignment horizontal="center" vertical="center" wrapText="1" readingOrder="2"/>
    </xf>
    <xf numFmtId="0" fontId="4" fillId="0" borderId="17" xfId="0" applyFont="1" applyBorder="1" applyAlignment="1">
      <alignment horizontal="center" vertical="center" wrapText="1" readingOrder="2"/>
    </xf>
    <xf numFmtId="0" fontId="4" fillId="0" borderId="21" xfId="0" applyFont="1" applyBorder="1" applyAlignment="1">
      <alignment horizontal="center" vertical="center" wrapText="1" readingOrder="2"/>
    </xf>
    <xf numFmtId="0" fontId="4" fillId="2" borderId="13" xfId="0" applyFont="1" applyFill="1" applyBorder="1" applyAlignment="1">
      <alignment horizontal="right" vertical="center" wrapText="1" readingOrder="2"/>
    </xf>
    <xf numFmtId="0" fontId="4" fillId="2" borderId="1" xfId="0" applyFont="1" applyFill="1" applyBorder="1" applyAlignment="1">
      <alignment vertical="center" wrapText="1" readingOrder="2"/>
    </xf>
    <xf numFmtId="0" fontId="4" fillId="2" borderId="2" xfId="0" applyFont="1" applyFill="1" applyBorder="1" applyAlignment="1">
      <alignment vertical="center" wrapText="1" readingOrder="2"/>
    </xf>
    <xf numFmtId="164" fontId="8" fillId="0" borderId="0" xfId="0" applyNumberFormat="1" applyFont="1"/>
    <xf numFmtId="0" fontId="8" fillId="0" borderId="28" xfId="0" applyFont="1" applyBorder="1"/>
    <xf numFmtId="0" fontId="13" fillId="0" borderId="0" xfId="0" applyFont="1"/>
    <xf numFmtId="0" fontId="1" fillId="0" borderId="27" xfId="0" applyFont="1" applyBorder="1" applyAlignment="1"/>
    <xf numFmtId="1" fontId="4" fillId="0" borderId="23" xfId="0" applyNumberFormat="1" applyFont="1" applyBorder="1" applyAlignment="1">
      <alignment vertical="center" wrapText="1" readingOrder="2"/>
    </xf>
    <xf numFmtId="1" fontId="4" fillId="0" borderId="11" xfId="0" applyNumberFormat="1" applyFont="1" applyBorder="1" applyAlignment="1">
      <alignment vertical="center" wrapText="1" readingOrder="2"/>
    </xf>
    <xf numFmtId="0" fontId="4" fillId="0" borderId="0" xfId="0" applyFont="1" applyBorder="1" applyAlignment="1">
      <alignment horizontal="left" vertical="center" wrapText="1" readingOrder="2"/>
    </xf>
    <xf numFmtId="0" fontId="0" fillId="0" borderId="0" xfId="0" applyAlignment="1">
      <alignment vertical="center"/>
    </xf>
    <xf numFmtId="1" fontId="4" fillId="0" borderId="1" xfId="0" applyNumberFormat="1" applyFont="1" applyFill="1" applyBorder="1" applyAlignment="1">
      <alignment horizontal="right" vertical="center"/>
    </xf>
    <xf numFmtId="1" fontId="4" fillId="0" borderId="3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164" fontId="4" fillId="0" borderId="23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164" fontId="4" fillId="0" borderId="25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left" vertical="center" wrapText="1" readingOrder="2"/>
    </xf>
    <xf numFmtId="164" fontId="4" fillId="0" borderId="2" xfId="0" applyNumberFormat="1" applyFont="1" applyBorder="1" applyAlignment="1">
      <alignment horizontal="left" wrapText="1" readingOrder="2"/>
    </xf>
    <xf numFmtId="164" fontId="4" fillId="0" borderId="23" xfId="0" applyNumberFormat="1" applyFont="1" applyBorder="1" applyAlignment="1">
      <alignment wrapText="1" readingOrder="2"/>
    </xf>
    <xf numFmtId="0" fontId="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0" fillId="0" borderId="0" xfId="0" applyNumberFormat="1"/>
    <xf numFmtId="164" fontId="4" fillId="2" borderId="1" xfId="0" applyNumberFormat="1" applyFont="1" applyFill="1" applyBorder="1" applyAlignment="1">
      <alignment wrapText="1" readingOrder="2"/>
    </xf>
    <xf numFmtId="0" fontId="9" fillId="0" borderId="0" xfId="0" applyFont="1" applyAlignment="1">
      <alignment horizontal="center"/>
    </xf>
    <xf numFmtId="0" fontId="1" fillId="0" borderId="0" xfId="0" applyFont="1" applyBorder="1"/>
    <xf numFmtId="0" fontId="9" fillId="0" borderId="0" xfId="0" applyFont="1" applyBorder="1"/>
    <xf numFmtId="1" fontId="0" fillId="0" borderId="0" xfId="0" applyNumberFormat="1" applyBorder="1"/>
    <xf numFmtId="0" fontId="4" fillId="0" borderId="0" xfId="0" applyFont="1" applyBorder="1" applyAlignment="1">
      <alignment horizontal="right" vertical="center" wrapText="1" readingOrder="2"/>
    </xf>
    <xf numFmtId="1" fontId="4" fillId="0" borderId="0" xfId="0" applyNumberFormat="1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top"/>
    </xf>
    <xf numFmtId="0" fontId="15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right" vertical="center" wrapText="1" readingOrder="2"/>
    </xf>
    <xf numFmtId="0" fontId="7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 readingOrder="2"/>
    </xf>
    <xf numFmtId="0" fontId="16" fillId="0" borderId="0" xfId="0" applyFont="1" applyAlignment="1">
      <alignment horizontal="center" vertical="center" readingOrder="2"/>
    </xf>
    <xf numFmtId="0" fontId="17" fillId="0" borderId="0" xfId="0" applyFont="1" applyAlignment="1">
      <alignment horizontal="center" vertical="center" readingOrder="2"/>
    </xf>
    <xf numFmtId="1" fontId="4" fillId="0" borderId="22" xfId="0" applyNumberFormat="1" applyFont="1" applyBorder="1" applyAlignment="1">
      <alignment vertical="center" wrapText="1" readingOrder="2"/>
    </xf>
    <xf numFmtId="164" fontId="4" fillId="0" borderId="22" xfId="0" applyNumberFormat="1" applyFont="1" applyBorder="1" applyAlignment="1">
      <alignment wrapText="1" readingOrder="2"/>
    </xf>
    <xf numFmtId="164" fontId="4" fillId="0" borderId="20" xfId="0" applyNumberFormat="1" applyFont="1" applyBorder="1" applyAlignment="1">
      <alignment vertical="center" wrapText="1" readingOrder="2"/>
    </xf>
    <xf numFmtId="0" fontId="4" fillId="2" borderId="18" xfId="0" applyFont="1" applyFill="1" applyBorder="1" applyAlignment="1">
      <alignment vertical="center" wrapText="1" readingOrder="2"/>
    </xf>
    <xf numFmtId="0" fontId="4" fillId="0" borderId="18" xfId="0" applyFont="1" applyBorder="1" applyAlignment="1">
      <alignment vertical="center" wrapText="1" readingOrder="2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readingOrder="2"/>
    </xf>
    <xf numFmtId="164" fontId="4" fillId="0" borderId="1" xfId="0" applyNumberFormat="1" applyFont="1" applyBorder="1" applyAlignment="1">
      <alignment horizontal="left" wrapText="1" readingOrder="2"/>
    </xf>
    <xf numFmtId="0" fontId="4" fillId="2" borderId="5" xfId="0" applyFont="1" applyFill="1" applyBorder="1" applyAlignment="1">
      <alignment horizontal="right" vertical="center" wrapText="1" readingOrder="2"/>
    </xf>
    <xf numFmtId="0" fontId="4" fillId="2" borderId="0" xfId="0" applyFont="1" applyFill="1" applyBorder="1" applyAlignment="1">
      <alignment horizontal="right" vertical="center" wrapText="1" readingOrder="2"/>
    </xf>
    <xf numFmtId="0" fontId="4" fillId="2" borderId="0" xfId="0" applyFont="1" applyFill="1" applyBorder="1" applyAlignment="1">
      <alignment horizontal="right" vertical="center" wrapText="1" readingOrder="2"/>
    </xf>
    <xf numFmtId="0" fontId="4" fillId="2" borderId="0" xfId="0" applyFont="1" applyFill="1" applyBorder="1" applyAlignment="1">
      <alignment vertical="center" wrapText="1" readingOrder="2"/>
    </xf>
    <xf numFmtId="0" fontId="4" fillId="0" borderId="11" xfId="0" applyFont="1" applyBorder="1" applyAlignment="1">
      <alignment vertical="center" wrapText="1" readingOrder="2"/>
    </xf>
    <xf numFmtId="0" fontId="8" fillId="0" borderId="23" xfId="0" applyFont="1" applyBorder="1" applyAlignment="1"/>
    <xf numFmtId="1" fontId="4" fillId="0" borderId="18" xfId="0" applyNumberFormat="1" applyFont="1" applyBorder="1" applyAlignment="1">
      <alignment vertical="center" wrapText="1" readingOrder="2"/>
    </xf>
    <xf numFmtId="164" fontId="4" fillId="0" borderId="18" xfId="0" applyNumberFormat="1" applyFont="1" applyBorder="1" applyAlignment="1">
      <alignment vertical="center" wrapText="1" readingOrder="2"/>
    </xf>
    <xf numFmtId="0" fontId="4" fillId="3" borderId="1" xfId="0" applyFont="1" applyFill="1" applyBorder="1" applyAlignment="1">
      <alignment vertical="center" wrapText="1" readingOrder="2"/>
    </xf>
    <xf numFmtId="164" fontId="4" fillId="0" borderId="3" xfId="0" applyNumberFormat="1" applyFont="1" applyBorder="1" applyAlignment="1">
      <alignment horizontal="left" vertical="center" wrapText="1" readingOrder="2"/>
    </xf>
    <xf numFmtId="0" fontId="4" fillId="0" borderId="7" xfId="0" applyFont="1" applyBorder="1" applyAlignment="1">
      <alignment vertical="center" wrapText="1" readingOrder="2"/>
    </xf>
    <xf numFmtId="0" fontId="22" fillId="0" borderId="10" xfId="0" applyFont="1" applyBorder="1" applyAlignment="1">
      <alignment vertical="center" wrapText="1" readingOrder="2"/>
    </xf>
    <xf numFmtId="0" fontId="4" fillId="0" borderId="6" xfId="0" applyFont="1" applyBorder="1" applyAlignment="1">
      <alignment vertical="center" wrapText="1" readingOrder="2"/>
    </xf>
    <xf numFmtId="0" fontId="4" fillId="0" borderId="25" xfId="0" applyFont="1" applyBorder="1" applyAlignment="1">
      <alignment horizontal="center" vertical="center" wrapText="1" readingOrder="2"/>
    </xf>
    <xf numFmtId="0" fontId="22" fillId="0" borderId="11" xfId="0" applyFont="1" applyBorder="1" applyAlignment="1">
      <alignment horizontal="center" vertical="center" wrapText="1" readingOrder="2"/>
    </xf>
    <xf numFmtId="0" fontId="26" fillId="0" borderId="11" xfId="0" applyFont="1" applyBorder="1" applyAlignment="1">
      <alignment horizontal="center" vertical="center" wrapText="1" readingOrder="2"/>
    </xf>
    <xf numFmtId="0" fontId="22" fillId="0" borderId="20" xfId="0" applyFont="1" applyBorder="1" applyAlignment="1">
      <alignment horizontal="left" vertical="center" wrapText="1" readingOrder="2"/>
    </xf>
    <xf numFmtId="0" fontId="22" fillId="0" borderId="7" xfId="0" applyFont="1" applyBorder="1" applyAlignment="1">
      <alignment horizontal="left" vertical="center" wrapText="1" readingOrder="2"/>
    </xf>
    <xf numFmtId="0" fontId="22" fillId="0" borderId="3" xfId="0" applyFont="1" applyBorder="1" applyAlignment="1">
      <alignment horizontal="left" vertical="center"/>
    </xf>
    <xf numFmtId="0" fontId="19" fillId="0" borderId="3" xfId="0" applyFont="1" applyFill="1" applyBorder="1" applyAlignment="1">
      <alignment vertical="center" wrapText="1"/>
    </xf>
    <xf numFmtId="0" fontId="0" fillId="0" borderId="0" xfId="0" applyFont="1"/>
    <xf numFmtId="0" fontId="10" fillId="0" borderId="0" xfId="0" applyFont="1" applyAlignment="1"/>
    <xf numFmtId="0" fontId="22" fillId="0" borderId="19" xfId="0" applyFont="1" applyBorder="1" applyAlignment="1">
      <alignment horizontal="center" vertical="center" wrapText="1" readingOrder="2"/>
    </xf>
    <xf numFmtId="164" fontId="4" fillId="0" borderId="4" xfId="0" applyNumberFormat="1" applyFont="1" applyBorder="1" applyAlignment="1">
      <alignment vertical="center" wrapText="1" readingOrder="2"/>
    </xf>
    <xf numFmtId="0" fontId="4" fillId="0" borderId="24" xfId="0" applyFont="1" applyBorder="1" applyAlignment="1">
      <alignment horizontal="center" vertical="center" wrapText="1"/>
    </xf>
    <xf numFmtId="0" fontId="10" fillId="2" borderId="0" xfId="0" applyFont="1" applyFill="1"/>
    <xf numFmtId="164" fontId="4" fillId="2" borderId="23" xfId="0" applyNumberFormat="1" applyFont="1" applyFill="1" applyBorder="1" applyAlignment="1">
      <alignment vertical="center" wrapText="1" readingOrder="2"/>
    </xf>
    <xf numFmtId="164" fontId="4" fillId="2" borderId="11" xfId="0" applyNumberFormat="1" applyFont="1" applyFill="1" applyBorder="1" applyAlignment="1">
      <alignment vertical="center" wrapText="1" readingOrder="2"/>
    </xf>
    <xf numFmtId="0" fontId="23" fillId="0" borderId="0" xfId="0" applyFont="1" applyBorder="1" applyAlignment="1">
      <alignment vertical="center"/>
    </xf>
    <xf numFmtId="0" fontId="22" fillId="0" borderId="20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7" fillId="0" borderId="25" xfId="0" applyFont="1" applyFill="1" applyBorder="1" applyAlignment="1">
      <alignment vertical="center" wrapText="1"/>
    </xf>
    <xf numFmtId="0" fontId="22" fillId="0" borderId="25" xfId="0" applyFont="1" applyBorder="1" applyAlignment="1">
      <alignment vertical="center" wrapText="1" readingOrder="2"/>
    </xf>
    <xf numFmtId="0" fontId="27" fillId="0" borderId="3" xfId="0" applyFont="1" applyFill="1" applyBorder="1" applyAlignment="1">
      <alignment vertical="center" wrapText="1"/>
    </xf>
    <xf numFmtId="0" fontId="24" fillId="0" borderId="0" xfId="0" applyFont="1"/>
    <xf numFmtId="0" fontId="23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7" xfId="0" applyFont="1" applyBorder="1"/>
    <xf numFmtId="0" fontId="5" fillId="0" borderId="0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 readingOrder="2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readingOrder="2"/>
    </xf>
    <xf numFmtId="0" fontId="4" fillId="0" borderId="12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0" borderId="14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vertical="center" wrapText="1" readingOrder="2"/>
    </xf>
    <xf numFmtId="0" fontId="4" fillId="0" borderId="18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  <xf numFmtId="2" fontId="22" fillId="0" borderId="6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readingOrder="2"/>
    </xf>
    <xf numFmtId="0" fontId="7" fillId="0" borderId="0" xfId="0" applyFont="1" applyBorder="1" applyAlignment="1">
      <alignment horizontal="right" vertical="center" wrapText="1" readingOrder="2"/>
    </xf>
    <xf numFmtId="0" fontId="4" fillId="2" borderId="0" xfId="0" applyFont="1" applyFill="1" applyBorder="1" applyAlignment="1">
      <alignment horizontal="right" vertical="center" wrapText="1" readingOrder="2"/>
    </xf>
    <xf numFmtId="0" fontId="7" fillId="2" borderId="0" xfId="0" applyFont="1" applyFill="1" applyBorder="1" applyAlignment="1">
      <alignment horizontal="right" vertical="center" wrapText="1" readingOrder="2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readingOrder="2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horizontal="right" vertical="center" wrapText="1" readingOrder="2"/>
    </xf>
    <xf numFmtId="0" fontId="14" fillId="0" borderId="12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14" fillId="0" borderId="5" xfId="0" applyFont="1" applyBorder="1" applyAlignment="1">
      <alignment horizontal="center" vertical="center" wrapText="1" readingOrder="2"/>
    </xf>
    <xf numFmtId="0" fontId="14" fillId="0" borderId="14" xfId="0" applyFont="1" applyBorder="1" applyAlignment="1">
      <alignment horizontal="center" vertical="center" wrapText="1" readingOrder="2"/>
    </xf>
    <xf numFmtId="0" fontId="14" fillId="0" borderId="15" xfId="0" applyFont="1" applyBorder="1" applyAlignment="1">
      <alignment horizontal="center" vertical="center" wrapText="1" readingOrder="2"/>
    </xf>
    <xf numFmtId="0" fontId="14" fillId="0" borderId="22" xfId="0" applyFont="1" applyBorder="1" applyAlignment="1">
      <alignment horizontal="center" vertical="center" wrapText="1" readingOrder="2"/>
    </xf>
    <xf numFmtId="0" fontId="14" fillId="0" borderId="23" xfId="0" applyFont="1" applyBorder="1" applyAlignment="1">
      <alignment horizontal="center" vertical="center" wrapText="1" readingOrder="2"/>
    </xf>
    <xf numFmtId="0" fontId="14" fillId="0" borderId="14" xfId="0" applyFont="1" applyBorder="1" applyAlignment="1">
      <alignment horizontal="center" vertical="center" readingOrder="2"/>
    </xf>
    <xf numFmtId="0" fontId="14" fillId="0" borderId="12" xfId="0" applyFont="1" applyBorder="1" applyAlignment="1">
      <alignment horizontal="center" vertical="center" readingOrder="2"/>
    </xf>
    <xf numFmtId="0" fontId="14" fillId="0" borderId="1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 readingOrder="1"/>
    </xf>
    <xf numFmtId="0" fontId="26" fillId="0" borderId="10" xfId="0" applyFont="1" applyBorder="1" applyAlignment="1">
      <alignment horizontal="center" vertical="center" wrapText="1" readingOrder="1"/>
    </xf>
    <xf numFmtId="0" fontId="26" fillId="0" borderId="7" xfId="0" applyFont="1" applyBorder="1" applyAlignment="1">
      <alignment horizontal="center" vertical="center" wrapText="1" readingOrder="2"/>
    </xf>
    <xf numFmtId="0" fontId="26" fillId="0" borderId="6" xfId="0" applyFont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24" fillId="0" borderId="0" xfId="0" applyFont="1" applyAlignment="1">
      <alignment horizontal="center" vertical="center" wrapText="1" readingOrder="2"/>
    </xf>
    <xf numFmtId="0" fontId="7" fillId="0" borderId="2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center" vertical="center" wrapText="1" readingOrder="2"/>
    </xf>
    <xf numFmtId="0" fontId="7" fillId="0" borderId="21" xfId="0" applyFont="1" applyBorder="1" applyAlignment="1">
      <alignment horizontal="center" vertical="center" wrapText="1" readingOrder="2"/>
    </xf>
    <xf numFmtId="0" fontId="7" fillId="0" borderId="18" xfId="0" applyFont="1" applyBorder="1" applyAlignment="1">
      <alignment horizontal="center" vertical="center" wrapText="1" readingOrder="2"/>
    </xf>
    <xf numFmtId="0" fontId="7" fillId="0" borderId="11" xfId="0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right" vertical="center" wrapText="1" readingOrder="2"/>
    </xf>
    <xf numFmtId="0" fontId="4" fillId="2" borderId="0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4" fillId="0" borderId="21" xfId="0" applyFont="1" applyBorder="1" applyAlignment="1">
      <alignment horizontal="center" vertical="center" wrapText="1" readingOrder="2"/>
    </xf>
    <xf numFmtId="0" fontId="22" fillId="0" borderId="1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readingOrder="2"/>
    </xf>
    <xf numFmtId="0" fontId="22" fillId="0" borderId="7" xfId="0" applyFont="1" applyBorder="1" applyAlignment="1">
      <alignment horizontal="center" vertical="center" wrapText="1" readingOrder="2"/>
    </xf>
    <xf numFmtId="0" fontId="22" fillId="0" borderId="6" xfId="0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 readingOrder="1"/>
    </xf>
    <xf numFmtId="0" fontId="20" fillId="0" borderId="0" xfId="0" applyFont="1" applyBorder="1" applyAlignment="1">
      <alignment horizontal="center" wrapText="1"/>
    </xf>
    <xf numFmtId="0" fontId="5" fillId="0" borderId="27" xfId="0" applyFont="1" applyBorder="1" applyAlignment="1">
      <alignment horizontal="right" vertical="center" readingOrder="2"/>
    </xf>
    <xf numFmtId="0" fontId="3" fillId="0" borderId="8" xfId="0" applyFont="1" applyBorder="1" applyAlignment="1">
      <alignment horizontal="center" vertical="center" wrapText="1" readingOrder="2"/>
    </xf>
    <xf numFmtId="0" fontId="23" fillId="0" borderId="1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 readingOrder="2"/>
    </xf>
    <xf numFmtId="0" fontId="22" fillId="0" borderId="24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 wrapText="1" readingOrder="2"/>
    </xf>
    <xf numFmtId="0" fontId="22" fillId="0" borderId="2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readingOrder="2"/>
    </xf>
    <xf numFmtId="0" fontId="4" fillId="0" borderId="2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00"/>
      <color rgb="FFCC3300"/>
      <color rgb="FF009900"/>
      <color rgb="FFCCCC00"/>
      <color rgb="FFCC00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2846554271761"/>
          <c:y val="0.23150437643258392"/>
          <c:w val="0.86846888827819135"/>
          <c:h val="0.69037303594969179"/>
        </c:manualLayout>
      </c:layout>
      <c:lineChart>
        <c:grouping val="standard"/>
        <c:varyColors val="0"/>
        <c:ser>
          <c:idx val="0"/>
          <c:order val="0"/>
          <c:tx>
            <c:strRef>
              <c:f>جدول2!$C$4</c:f>
              <c:strCache>
                <c:ptCount val="1"/>
                <c:pt idx="0">
                  <c:v>القطن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جدول2!$B$6:$B$12</c:f>
              <c:strCache>
                <c:ptCount val="7"/>
                <c:pt idx="0">
                  <c:v>*2016</c:v>
                </c:pt>
                <c:pt idx="1">
                  <c:v>*2017</c:v>
                </c:pt>
                <c:pt idx="2">
                  <c:v>*2018</c:v>
                </c:pt>
                <c:pt idx="3">
                  <c:v>**2019</c:v>
                </c:pt>
                <c:pt idx="4">
                  <c:v>2020</c:v>
                </c:pt>
                <c:pt idx="5">
                  <c:v>**2021</c:v>
                </c:pt>
                <c:pt idx="6">
                  <c:v>*2016</c:v>
                </c:pt>
              </c:strCache>
            </c:strRef>
          </c:cat>
          <c:val>
            <c:numRef>
              <c:f>جدول2!$C$6:$C$11</c:f>
              <c:numCache>
                <c:formatCode>0.0</c:formatCode>
                <c:ptCount val="6"/>
                <c:pt idx="0" formatCode="General">
                  <c:v>6.97</c:v>
                </c:pt>
                <c:pt idx="1">
                  <c:v>9.3000000000000007</c:v>
                </c:pt>
                <c:pt idx="2">
                  <c:v>1.32</c:v>
                </c:pt>
                <c:pt idx="3" formatCode="General">
                  <c:v>0.26</c:v>
                </c:pt>
                <c:pt idx="4" formatCode="General">
                  <c:v>0.6</c:v>
                </c:pt>
                <c:pt idx="5" formatCode="General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44264"/>
        <c:axId val="186612096"/>
      </c:lineChart>
      <c:catAx>
        <c:axId val="120744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6612096"/>
        <c:crosses val="autoZero"/>
        <c:auto val="1"/>
        <c:lblAlgn val="ctr"/>
        <c:lblOffset val="100"/>
        <c:noMultiLvlLbl val="0"/>
      </c:catAx>
      <c:valAx>
        <c:axId val="186612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0744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6622249141974E-2"/>
          <c:y val="2.3584950984486368E-2"/>
          <c:w val="0.90480557238037773"/>
          <c:h val="0.78520132836735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'جدول ذرة عروتين)'!$C$7</c:f>
              <c:strCache>
                <c:ptCount val="1"/>
                <c:pt idx="0">
                  <c:v>إجمالي المساحة  Total Area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'جدول ذرة عروتين)'!$B$8:$B$21</c:f>
              <c:strCache>
                <c:ptCount val="14"/>
                <c:pt idx="0">
                  <c:v>نينوى*</c:v>
                </c:pt>
                <c:pt idx="1">
                  <c:v>كركوك*</c:v>
                </c:pt>
                <c:pt idx="2">
                  <c:v>ديالى*</c:v>
                </c:pt>
                <c:pt idx="3">
                  <c:v>الانبار*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 </c:v>
                </c:pt>
                <c:pt idx="7">
                  <c:v>واسط</c:v>
                </c:pt>
                <c:pt idx="8">
                  <c:v>صلاح الدين*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ميسان</c:v>
                </c:pt>
                <c:pt idx="13">
                  <c:v>البصرة</c:v>
                </c:pt>
              </c:strCache>
            </c:strRef>
          </c:cat>
          <c:val>
            <c:numRef>
              <c:f>'جدول ذرة عروتين)'!$C$8:$C$21</c:f>
              <c:numCache>
                <c:formatCode>General</c:formatCode>
                <c:ptCount val="14"/>
                <c:pt idx="0">
                  <c:v>3693</c:v>
                </c:pt>
                <c:pt idx="1">
                  <c:v>156348</c:v>
                </c:pt>
                <c:pt idx="2">
                  <c:v>2</c:v>
                </c:pt>
                <c:pt idx="3">
                  <c:v>23726</c:v>
                </c:pt>
                <c:pt idx="4">
                  <c:v>23276</c:v>
                </c:pt>
                <c:pt idx="5">
                  <c:v>58805</c:v>
                </c:pt>
                <c:pt idx="6">
                  <c:v>3837</c:v>
                </c:pt>
                <c:pt idx="7">
                  <c:v>17058</c:v>
                </c:pt>
                <c:pt idx="8">
                  <c:v>9481</c:v>
                </c:pt>
                <c:pt idx="9">
                  <c:v>2</c:v>
                </c:pt>
                <c:pt idx="10">
                  <c:v>3491</c:v>
                </c:pt>
                <c:pt idx="11">
                  <c:v>748</c:v>
                </c:pt>
                <c:pt idx="12" formatCode="0">
                  <c:v>24185</c:v>
                </c:pt>
                <c:pt idx="13">
                  <c:v>1254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5C-4027-9F0C-731F1738E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7252104"/>
        <c:axId val="187252496"/>
        <c:axId val="0"/>
      </c:bar3DChart>
      <c:catAx>
        <c:axId val="187252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7252496"/>
        <c:crosses val="autoZero"/>
        <c:auto val="1"/>
        <c:lblAlgn val="ctr"/>
        <c:lblOffset val="100"/>
        <c:noMultiLvlLbl val="0"/>
      </c:catAx>
      <c:valAx>
        <c:axId val="18725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7252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37721246382664"/>
          <c:y val="5.1400599970819166E-2"/>
          <c:w val="0.88576159230096252"/>
          <c:h val="0.800447973936061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'جدول ذرة عروتين)'!$G$5:$G$6</c:f>
              <c:strCache>
                <c:ptCount val="2"/>
                <c:pt idx="0">
                  <c:v>الإنتاج (طن)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('جدول ذرة عروتين)'!$B$8:$B$9,'جدول ذرة عروتين)'!$B$11:$B$16,'جدول ذرة عروتين)'!$B$18:$B$21)</c:f>
              <c:strCache>
                <c:ptCount val="12"/>
                <c:pt idx="0">
                  <c:v>نينوى*</c:v>
                </c:pt>
                <c:pt idx="1">
                  <c:v>كركوك*</c:v>
                </c:pt>
                <c:pt idx="2">
                  <c:v>الانبار*</c:v>
                </c:pt>
                <c:pt idx="3">
                  <c:v>بغداد</c:v>
                </c:pt>
                <c:pt idx="4">
                  <c:v>بابل</c:v>
                </c:pt>
                <c:pt idx="5">
                  <c:v>كربلاء </c:v>
                </c:pt>
                <c:pt idx="6">
                  <c:v>واسط</c:v>
                </c:pt>
                <c:pt idx="7">
                  <c:v>صلاح الدين*</c:v>
                </c:pt>
                <c:pt idx="8">
                  <c:v>القادسية</c:v>
                </c:pt>
                <c:pt idx="9">
                  <c:v>المثنى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('جدول ذرة عروتين)'!$G$8:$G$9,'جدول ذرة عروتين)'!$G$11:$G$16,'جدول ذرة عروتين)'!$G$18:$G$21)</c:f>
              <c:numCache>
                <c:formatCode>General</c:formatCode>
                <c:ptCount val="12"/>
                <c:pt idx="0">
                  <c:v>6504</c:v>
                </c:pt>
                <c:pt idx="1">
                  <c:v>237939</c:v>
                </c:pt>
                <c:pt idx="2">
                  <c:v>15349</c:v>
                </c:pt>
                <c:pt idx="3">
                  <c:v>15763</c:v>
                </c:pt>
                <c:pt idx="4">
                  <c:v>53351</c:v>
                </c:pt>
                <c:pt idx="5">
                  <c:v>3813</c:v>
                </c:pt>
                <c:pt idx="6">
                  <c:v>8987</c:v>
                </c:pt>
                <c:pt idx="7">
                  <c:v>15254</c:v>
                </c:pt>
                <c:pt idx="8">
                  <c:v>2431</c:v>
                </c:pt>
                <c:pt idx="9">
                  <c:v>307</c:v>
                </c:pt>
                <c:pt idx="10">
                  <c:v>14377</c:v>
                </c:pt>
                <c:pt idx="11">
                  <c:v>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53392"/>
        <c:axId val="42954176"/>
        <c:axId val="0"/>
      </c:bar3DChart>
      <c:catAx>
        <c:axId val="4295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2954176"/>
        <c:crosses val="autoZero"/>
        <c:auto val="1"/>
        <c:lblAlgn val="ctr"/>
        <c:lblOffset val="100"/>
        <c:noMultiLvlLbl val="0"/>
      </c:catAx>
      <c:valAx>
        <c:axId val="4295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295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'جدول ذرة عروتين)'!$H$5:$I$5</c:f>
              <c:strCache>
                <c:ptCount val="1"/>
                <c:pt idx="0">
                  <c:v>متوسط غلة الدونم (كغم/دونم)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('جدول ذرة عروتين)'!$B$8:$B$9,'جدول ذرة عروتين)'!$B$11:$B$16,'جدول ذرة عروتين)'!$B$18:$B$21)</c:f>
              <c:strCache>
                <c:ptCount val="12"/>
                <c:pt idx="0">
                  <c:v>نينوى*</c:v>
                </c:pt>
                <c:pt idx="1">
                  <c:v>كركوك*</c:v>
                </c:pt>
                <c:pt idx="2">
                  <c:v>الانبار*</c:v>
                </c:pt>
                <c:pt idx="3">
                  <c:v>بغداد</c:v>
                </c:pt>
                <c:pt idx="4">
                  <c:v>بابل</c:v>
                </c:pt>
                <c:pt idx="5">
                  <c:v>كربلاء </c:v>
                </c:pt>
                <c:pt idx="6">
                  <c:v>واسط</c:v>
                </c:pt>
                <c:pt idx="7">
                  <c:v>صلاح الدين*</c:v>
                </c:pt>
                <c:pt idx="8">
                  <c:v>القادسية</c:v>
                </c:pt>
                <c:pt idx="9">
                  <c:v>المثنى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('جدول ذرة عروتين)'!$H$8:$H$9,'جدول ذرة عروتين)'!$H$11:$H$16,'جدول ذرة عروتين)'!$H$18:$H$21)</c:f>
              <c:numCache>
                <c:formatCode>0.0</c:formatCode>
                <c:ptCount val="12"/>
                <c:pt idx="0">
                  <c:v>1761.169780666125</c:v>
                </c:pt>
                <c:pt idx="1">
                  <c:v>1521.8550924859928</c:v>
                </c:pt>
                <c:pt idx="2">
                  <c:v>646.92742139425104</c:v>
                </c:pt>
                <c:pt idx="3">
                  <c:v>677.2211720226843</c:v>
                </c:pt>
                <c:pt idx="4">
                  <c:v>907.25278462715755</c:v>
                </c:pt>
                <c:pt idx="5">
                  <c:v>993.74511336982016</c:v>
                </c:pt>
                <c:pt idx="6">
                  <c:v>526.84957204830573</c:v>
                </c:pt>
                <c:pt idx="7">
                  <c:v>1608.9020145554266</c:v>
                </c:pt>
                <c:pt idx="8">
                  <c:v>696.36207390432537</c:v>
                </c:pt>
                <c:pt idx="9">
                  <c:v>410.42780748663097</c:v>
                </c:pt>
                <c:pt idx="10">
                  <c:v>594.45937564606163</c:v>
                </c:pt>
                <c:pt idx="11">
                  <c:v>259.17065390749599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717528"/>
        <c:axId val="188715960"/>
      </c:barChart>
      <c:catAx>
        <c:axId val="188717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8715960"/>
        <c:crosses val="autoZero"/>
        <c:auto val="1"/>
        <c:lblAlgn val="ctr"/>
        <c:lblOffset val="100"/>
        <c:noMultiLvlLbl val="0"/>
      </c:catAx>
      <c:valAx>
        <c:axId val="1887159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8717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540836223449568E-2"/>
          <c:y val="2.7090813648294059E-2"/>
          <c:w val="0.89689772710358484"/>
          <c:h val="0.867950895901791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'جدول 7 البطاطا عروتين'!$B$4</c:f>
              <c:strCache>
                <c:ptCount val="1"/>
                <c:pt idx="0">
                  <c:v>المساحة المزروعة  (دونم)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'جدول 7 البطاطا عروتين'!$A$7:$A$16</c:f>
              <c:strCache>
                <c:ptCount val="10"/>
                <c:pt idx="0">
                  <c:v>نينوى*</c:v>
                </c:pt>
                <c:pt idx="1">
                  <c:v>ديالى*</c:v>
                </c:pt>
                <c:pt idx="2">
                  <c:v>الانبار*</c:v>
                </c:pt>
                <c:pt idx="3">
                  <c:v>بغداد</c:v>
                </c:pt>
                <c:pt idx="4">
                  <c:v>بابل</c:v>
                </c:pt>
                <c:pt idx="5">
                  <c:v>كربلاء</c:v>
                </c:pt>
                <c:pt idx="6">
                  <c:v>واسط</c:v>
                </c:pt>
                <c:pt idx="7">
                  <c:v>صلاح الدين*</c:v>
                </c:pt>
                <c:pt idx="8">
                  <c:v>النجف</c:v>
                </c:pt>
                <c:pt idx="9">
                  <c:v>القادسية</c:v>
                </c:pt>
              </c:strCache>
            </c:strRef>
          </c:cat>
          <c:val>
            <c:numRef>
              <c:f>'جدول 7 البطاطا عروتين'!$B$7:$B$16</c:f>
              <c:numCache>
                <c:formatCode>0</c:formatCode>
                <c:ptCount val="10"/>
                <c:pt idx="0">
                  <c:v>36455</c:v>
                </c:pt>
                <c:pt idx="1">
                  <c:v>1052</c:v>
                </c:pt>
                <c:pt idx="2">
                  <c:v>2906</c:v>
                </c:pt>
                <c:pt idx="3">
                  <c:v>30104</c:v>
                </c:pt>
                <c:pt idx="4">
                  <c:v>3630</c:v>
                </c:pt>
                <c:pt idx="5">
                  <c:v>52</c:v>
                </c:pt>
                <c:pt idx="6">
                  <c:v>2345</c:v>
                </c:pt>
                <c:pt idx="7">
                  <c:v>64</c:v>
                </c:pt>
                <c:pt idx="8">
                  <c:v>2</c:v>
                </c:pt>
                <c:pt idx="9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06-46D1-BF2B-C2C28DB9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720664"/>
        <c:axId val="188721448"/>
        <c:axId val="0"/>
      </c:bar3DChart>
      <c:catAx>
        <c:axId val="188720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sz="800" b="1"/>
            </a:pPr>
            <a:endParaRPr lang="en-US"/>
          </a:p>
        </c:txPr>
        <c:crossAx val="188721448"/>
        <c:crosses val="autoZero"/>
        <c:auto val="1"/>
        <c:lblAlgn val="ctr"/>
        <c:lblOffset val="100"/>
        <c:noMultiLvlLbl val="0"/>
      </c:catAx>
      <c:valAx>
        <c:axId val="1887214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8720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177" l="0.70000000000000062" r="0.70000000000000062" t="0.75000000000001177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914206345675739"/>
          <c:y val="2.6895201912049169E-2"/>
          <c:w val="0.88834695098140959"/>
          <c:h val="0.89159256314181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'جدول 7 البطاطا عروتين'!$E$4</c:f>
              <c:strCache>
                <c:ptCount val="1"/>
                <c:pt idx="0">
                  <c:v>الإنتاج (طن)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'جدول 7 البطاطا عروتين'!$A$7:$A$16</c:f>
              <c:strCache>
                <c:ptCount val="10"/>
                <c:pt idx="0">
                  <c:v>نينوى*</c:v>
                </c:pt>
                <c:pt idx="1">
                  <c:v>ديالى*</c:v>
                </c:pt>
                <c:pt idx="2">
                  <c:v>الانبار*</c:v>
                </c:pt>
                <c:pt idx="3">
                  <c:v>بغداد</c:v>
                </c:pt>
                <c:pt idx="4">
                  <c:v>بابل</c:v>
                </c:pt>
                <c:pt idx="5">
                  <c:v>كربلاء</c:v>
                </c:pt>
                <c:pt idx="6">
                  <c:v>واسط</c:v>
                </c:pt>
                <c:pt idx="7">
                  <c:v>صلاح الدين*</c:v>
                </c:pt>
                <c:pt idx="8">
                  <c:v>النجف</c:v>
                </c:pt>
                <c:pt idx="9">
                  <c:v>القادسية</c:v>
                </c:pt>
              </c:strCache>
            </c:strRef>
          </c:cat>
          <c:val>
            <c:numRef>
              <c:f>'جدول 7 البطاطا عروتين'!$E$7:$E$16</c:f>
              <c:numCache>
                <c:formatCode>General</c:formatCode>
                <c:ptCount val="10"/>
                <c:pt idx="0">
                  <c:v>194945</c:v>
                </c:pt>
                <c:pt idx="1">
                  <c:v>5028</c:v>
                </c:pt>
                <c:pt idx="2">
                  <c:v>17527</c:v>
                </c:pt>
                <c:pt idx="3">
                  <c:v>201853</c:v>
                </c:pt>
                <c:pt idx="4">
                  <c:v>31549</c:v>
                </c:pt>
                <c:pt idx="5" formatCode="0">
                  <c:v>463</c:v>
                </c:pt>
                <c:pt idx="6">
                  <c:v>13700</c:v>
                </c:pt>
                <c:pt idx="7">
                  <c:v>519</c:v>
                </c:pt>
                <c:pt idx="8">
                  <c:v>17</c:v>
                </c:pt>
                <c:pt idx="9">
                  <c:v>526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97-4851-89BE-50066330B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722232"/>
        <c:axId val="188720272"/>
        <c:axId val="0"/>
      </c:bar3DChart>
      <c:catAx>
        <c:axId val="188722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sz="800"/>
            </a:pPr>
            <a:endParaRPr lang="en-US"/>
          </a:p>
        </c:txPr>
        <c:crossAx val="188720272"/>
        <c:crosses val="autoZero"/>
        <c:auto val="1"/>
        <c:lblAlgn val="ctr"/>
        <c:lblOffset val="100"/>
        <c:noMultiLvlLbl val="0"/>
      </c:catAx>
      <c:valAx>
        <c:axId val="18872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8722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45984796180939"/>
          <c:y val="2.7111916765800066E-2"/>
          <c:w val="0.8654015203819061"/>
          <c:h val="0.83052663381106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'جدول 7 البطاطا عروتين'!$F$4</c:f>
              <c:strCache>
                <c:ptCount val="1"/>
                <c:pt idx="0">
                  <c:v>متوسط غلة الدونم (كغم/دونم)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'جدول 7 البطاطا عروتين'!$A$7:$A$16</c:f>
              <c:strCache>
                <c:ptCount val="10"/>
                <c:pt idx="0">
                  <c:v>نينوى*</c:v>
                </c:pt>
                <c:pt idx="1">
                  <c:v>ديالى*</c:v>
                </c:pt>
                <c:pt idx="2">
                  <c:v>الانبار*</c:v>
                </c:pt>
                <c:pt idx="3">
                  <c:v>بغداد</c:v>
                </c:pt>
                <c:pt idx="4">
                  <c:v>بابل</c:v>
                </c:pt>
                <c:pt idx="5">
                  <c:v>كربلاء</c:v>
                </c:pt>
                <c:pt idx="6">
                  <c:v>واسط</c:v>
                </c:pt>
                <c:pt idx="7">
                  <c:v>صلاح الدين*</c:v>
                </c:pt>
                <c:pt idx="8">
                  <c:v>النجف</c:v>
                </c:pt>
                <c:pt idx="9">
                  <c:v>القادسية</c:v>
                </c:pt>
              </c:strCache>
            </c:strRef>
          </c:cat>
          <c:val>
            <c:numRef>
              <c:f>'جدول 7 البطاطا عروتين'!$F$7:$F$16</c:f>
              <c:numCache>
                <c:formatCode>0.0</c:formatCode>
                <c:ptCount val="10"/>
                <c:pt idx="0">
                  <c:v>5347.5517761623923</c:v>
                </c:pt>
                <c:pt idx="1">
                  <c:v>4779.4676806083644</c:v>
                </c:pt>
                <c:pt idx="2">
                  <c:v>6031.3145216792836</c:v>
                </c:pt>
                <c:pt idx="3">
                  <c:v>6705.1886792452824</c:v>
                </c:pt>
                <c:pt idx="4">
                  <c:v>8691.1845730027544</c:v>
                </c:pt>
                <c:pt idx="5">
                  <c:v>8903.8461538461524</c:v>
                </c:pt>
                <c:pt idx="6">
                  <c:v>5842.217484008529</c:v>
                </c:pt>
                <c:pt idx="7">
                  <c:v>8109.375</c:v>
                </c:pt>
                <c:pt idx="8">
                  <c:v>8500</c:v>
                </c:pt>
                <c:pt idx="9">
                  <c:v>8349.2063492063498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01-4F26-82C1-39289AC3D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717136"/>
        <c:axId val="188718312"/>
        <c:axId val="0"/>
      </c:bar3DChart>
      <c:catAx>
        <c:axId val="188717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 sz="800"/>
            </a:pPr>
            <a:endParaRPr lang="en-US"/>
          </a:p>
        </c:txPr>
        <c:crossAx val="188718312"/>
        <c:crosses val="autoZero"/>
        <c:auto val="1"/>
        <c:lblAlgn val="ctr"/>
        <c:lblOffset val="100"/>
        <c:noMultiLvlLbl val="0"/>
      </c:catAx>
      <c:valAx>
        <c:axId val="188718312"/>
        <c:scaling>
          <c:orientation val="minMax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871713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txPr>
    <a:bodyPr/>
    <a:lstStyle/>
    <a:p>
      <a:pPr>
        <a:defRPr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177" l="0.70000000000000062" r="0.70000000000000062" t="0.750000000000011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3289713531227"/>
          <c:y val="0.2522326323133659"/>
          <c:w val="0.86651159230096242"/>
          <c:h val="0.61789860128243468"/>
        </c:manualLayout>
      </c:layout>
      <c:lineChart>
        <c:grouping val="standard"/>
        <c:varyColors val="0"/>
        <c:ser>
          <c:idx val="0"/>
          <c:order val="0"/>
          <c:tx>
            <c:strRef>
              <c:f>جدول2!$D$4</c:f>
              <c:strCache>
                <c:ptCount val="1"/>
                <c:pt idx="0">
                  <c:v>الذرة الصفراء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جدول2!$B$6:$B$11</c:f>
              <c:strCache>
                <c:ptCount val="6"/>
                <c:pt idx="0">
                  <c:v>*2016</c:v>
                </c:pt>
                <c:pt idx="1">
                  <c:v>*2017</c:v>
                </c:pt>
                <c:pt idx="2">
                  <c:v>*2018</c:v>
                </c:pt>
                <c:pt idx="3">
                  <c:v>**2019</c:v>
                </c:pt>
                <c:pt idx="4">
                  <c:v>2020</c:v>
                </c:pt>
                <c:pt idx="5">
                  <c:v>**2021</c:v>
                </c:pt>
              </c:strCache>
            </c:strRef>
          </c:cat>
          <c:val>
            <c:numRef>
              <c:f>جدول2!$D$6:$D$11</c:f>
              <c:numCache>
                <c:formatCode>0</c:formatCode>
                <c:ptCount val="6"/>
                <c:pt idx="0" formatCode="General">
                  <c:v>3040</c:v>
                </c:pt>
                <c:pt idx="1">
                  <c:v>2228</c:v>
                </c:pt>
                <c:pt idx="2">
                  <c:v>558</c:v>
                </c:pt>
                <c:pt idx="3">
                  <c:v>5151.6000000000004</c:v>
                </c:pt>
                <c:pt idx="4">
                  <c:v>4054</c:v>
                </c:pt>
                <c:pt idx="5" formatCode="General">
                  <c:v>3259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07840"/>
        <c:axId val="187344720"/>
      </c:lineChart>
      <c:catAx>
        <c:axId val="18590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344720"/>
        <c:crosses val="autoZero"/>
        <c:auto val="1"/>
        <c:lblAlgn val="ctr"/>
        <c:lblOffset val="100"/>
        <c:noMultiLvlLbl val="0"/>
      </c:catAx>
      <c:valAx>
        <c:axId val="18734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590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3289713531227"/>
          <c:y val="0.2226968503937008"/>
          <c:w val="0.86651159230096242"/>
          <c:h val="0.64743438320209978"/>
        </c:manualLayout>
      </c:layout>
      <c:lineChart>
        <c:grouping val="standard"/>
        <c:varyColors val="0"/>
        <c:ser>
          <c:idx val="0"/>
          <c:order val="0"/>
          <c:tx>
            <c:strRef>
              <c:f>جدول2!$E$4</c:f>
              <c:strCache>
                <c:ptCount val="1"/>
                <c:pt idx="0">
                  <c:v>البطاطا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جدول2!$B$6:$B$11</c:f>
              <c:strCache>
                <c:ptCount val="6"/>
                <c:pt idx="0">
                  <c:v>*2016</c:v>
                </c:pt>
                <c:pt idx="1">
                  <c:v>*2017</c:v>
                </c:pt>
                <c:pt idx="2">
                  <c:v>*2018</c:v>
                </c:pt>
                <c:pt idx="3">
                  <c:v>**2019</c:v>
                </c:pt>
                <c:pt idx="4">
                  <c:v>2020</c:v>
                </c:pt>
                <c:pt idx="5">
                  <c:v>**2021</c:v>
                </c:pt>
              </c:strCache>
            </c:strRef>
          </c:cat>
          <c:val>
            <c:numRef>
              <c:f>جدول2!$E$6:$E$11</c:f>
              <c:numCache>
                <c:formatCode>0</c:formatCode>
                <c:ptCount val="6"/>
                <c:pt idx="0">
                  <c:v>317.61</c:v>
                </c:pt>
                <c:pt idx="1">
                  <c:v>384</c:v>
                </c:pt>
                <c:pt idx="2">
                  <c:v>246</c:v>
                </c:pt>
                <c:pt idx="3">
                  <c:v>564</c:v>
                </c:pt>
                <c:pt idx="4">
                  <c:v>965</c:v>
                </c:pt>
                <c:pt idx="5" formatCode="General">
                  <c:v>767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54568"/>
        <c:axId val="42952216"/>
      </c:lineChart>
      <c:catAx>
        <c:axId val="42954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952216"/>
        <c:crosses val="autoZero"/>
        <c:auto val="1"/>
        <c:lblAlgn val="ctr"/>
        <c:lblOffset val="100"/>
        <c:noMultiLvlLbl val="0"/>
      </c:catAx>
      <c:valAx>
        <c:axId val="429522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954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71741032370933E-2"/>
          <c:y val="0.19497312204254161"/>
          <c:w val="0.88337270341207352"/>
          <c:h val="0.68904708515779434"/>
        </c:manualLayout>
      </c:layout>
      <c:lineChart>
        <c:grouping val="standard"/>
        <c:varyColors val="0"/>
        <c:ser>
          <c:idx val="0"/>
          <c:order val="0"/>
          <c:tx>
            <c:strRef>
              <c:f>جدول2!$C$4</c:f>
              <c:strCache>
                <c:ptCount val="1"/>
                <c:pt idx="0">
                  <c:v>القطن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جدول2!$B$12:$B$17</c:f>
              <c:strCache>
                <c:ptCount val="6"/>
                <c:pt idx="0">
                  <c:v>*2016</c:v>
                </c:pt>
                <c:pt idx="1">
                  <c:v>*2017</c:v>
                </c:pt>
                <c:pt idx="2">
                  <c:v>*2018</c:v>
                </c:pt>
                <c:pt idx="3">
                  <c:v>**2019</c:v>
                </c:pt>
                <c:pt idx="4">
                  <c:v>2020</c:v>
                </c:pt>
                <c:pt idx="5">
                  <c:v>**2021</c:v>
                </c:pt>
              </c:strCache>
            </c:strRef>
          </c:cat>
          <c:val>
            <c:numRef>
              <c:f>جدول2!$C$12:$C$17</c:f>
              <c:numCache>
                <c:formatCode>General</c:formatCode>
                <c:ptCount val="6"/>
                <c:pt idx="0">
                  <c:v>0.84</c:v>
                </c:pt>
                <c:pt idx="1">
                  <c:v>0.86</c:v>
                </c:pt>
                <c:pt idx="2">
                  <c:v>0.37</c:v>
                </c:pt>
                <c:pt idx="3">
                  <c:v>0.02</c:v>
                </c:pt>
                <c:pt idx="4">
                  <c:v>0.22</c:v>
                </c:pt>
                <c:pt idx="5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52888"/>
        <c:axId val="187256808"/>
      </c:lineChart>
      <c:catAx>
        <c:axId val="187252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6808"/>
        <c:crosses val="autoZero"/>
        <c:auto val="1"/>
        <c:lblAlgn val="ctr"/>
        <c:lblOffset val="100"/>
        <c:noMultiLvlLbl val="0"/>
      </c:catAx>
      <c:valAx>
        <c:axId val="187256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2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46509990848863E-2"/>
          <c:y val="0.23384498014633981"/>
          <c:w val="0.87439788417252462"/>
          <c:h val="0.67332304885804461"/>
        </c:manualLayout>
      </c:layout>
      <c:lineChart>
        <c:grouping val="standard"/>
        <c:varyColors val="0"/>
        <c:ser>
          <c:idx val="0"/>
          <c:order val="0"/>
          <c:tx>
            <c:strRef>
              <c:f>جدول2!$D$4</c:f>
              <c:strCache>
                <c:ptCount val="1"/>
                <c:pt idx="0">
                  <c:v>الذرة الصفراء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جدول2!$B$12:$B$17</c:f>
              <c:strCache>
                <c:ptCount val="6"/>
                <c:pt idx="0">
                  <c:v>*2016</c:v>
                </c:pt>
                <c:pt idx="1">
                  <c:v>*2017</c:v>
                </c:pt>
                <c:pt idx="2">
                  <c:v>*2018</c:v>
                </c:pt>
                <c:pt idx="3">
                  <c:v>**2019</c:v>
                </c:pt>
                <c:pt idx="4">
                  <c:v>2020</c:v>
                </c:pt>
                <c:pt idx="5">
                  <c:v>**2021</c:v>
                </c:pt>
              </c:strCache>
            </c:strRef>
          </c:cat>
          <c:val>
            <c:numRef>
              <c:f>جدول2!$D$12:$D$17</c:f>
              <c:numCache>
                <c:formatCode>0</c:formatCode>
                <c:ptCount val="6"/>
                <c:pt idx="0" formatCode="General">
                  <c:v>2595</c:v>
                </c:pt>
                <c:pt idx="1">
                  <c:v>1853</c:v>
                </c:pt>
                <c:pt idx="2">
                  <c:v>633</c:v>
                </c:pt>
                <c:pt idx="3">
                  <c:v>4732</c:v>
                </c:pt>
                <c:pt idx="4">
                  <c:v>4193</c:v>
                </c:pt>
                <c:pt idx="5" formatCode="General">
                  <c:v>3744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53280"/>
        <c:axId val="187255632"/>
      </c:lineChart>
      <c:catAx>
        <c:axId val="18725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5632"/>
        <c:crosses val="autoZero"/>
        <c:auto val="1"/>
        <c:lblAlgn val="ctr"/>
        <c:lblOffset val="100"/>
        <c:noMultiLvlLbl val="0"/>
      </c:catAx>
      <c:valAx>
        <c:axId val="18725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71741032370933E-2"/>
          <c:y val="2.8252405949256338E-2"/>
          <c:w val="0.91392825896762908"/>
          <c:h val="0.85576771653543493"/>
        </c:manualLayout>
      </c:layout>
      <c:lineChart>
        <c:grouping val="standard"/>
        <c:varyColors val="0"/>
        <c:ser>
          <c:idx val="0"/>
          <c:order val="0"/>
          <c:tx>
            <c:strRef>
              <c:f>جدول2!$C$4</c:f>
              <c:strCache>
                <c:ptCount val="1"/>
                <c:pt idx="0">
                  <c:v>القطن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جدول2!$B$18:$B$23</c:f>
              <c:strCache>
                <c:ptCount val="6"/>
                <c:pt idx="0">
                  <c:v>*2016</c:v>
                </c:pt>
                <c:pt idx="1">
                  <c:v>*2017</c:v>
                </c:pt>
                <c:pt idx="2">
                  <c:v>*2018</c:v>
                </c:pt>
                <c:pt idx="3">
                  <c:v>**2019</c:v>
                </c:pt>
                <c:pt idx="4">
                  <c:v>2020</c:v>
                </c:pt>
                <c:pt idx="5">
                  <c:v>**2021</c:v>
                </c:pt>
              </c:strCache>
            </c:strRef>
          </c:cat>
          <c:val>
            <c:numRef>
              <c:f>جدول2!$C$18:$C$23</c:f>
              <c:numCache>
                <c:formatCode>0.0</c:formatCode>
                <c:ptCount val="6"/>
                <c:pt idx="0">
                  <c:v>120.5</c:v>
                </c:pt>
                <c:pt idx="1">
                  <c:v>93</c:v>
                </c:pt>
                <c:pt idx="2">
                  <c:v>280.3</c:v>
                </c:pt>
                <c:pt idx="3" formatCode="General">
                  <c:v>76.900000000000006</c:v>
                </c:pt>
                <c:pt idx="4" formatCode="General">
                  <c:v>366.7</c:v>
                </c:pt>
                <c:pt idx="5" formatCode="General">
                  <c:v>230.8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54064"/>
        <c:axId val="187256416"/>
      </c:lineChart>
      <c:catAx>
        <c:axId val="18725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6416"/>
        <c:crosses val="autoZero"/>
        <c:auto val="1"/>
        <c:lblAlgn val="ctr"/>
        <c:lblOffset val="100"/>
        <c:noMultiLvlLbl val="0"/>
      </c:catAx>
      <c:valAx>
        <c:axId val="18725641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4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5507436570428"/>
          <c:y val="0.25510425780110813"/>
          <c:w val="0.86928937007874063"/>
          <c:h val="0.62891586468358496"/>
        </c:manualLayout>
      </c:layout>
      <c:lineChart>
        <c:grouping val="standard"/>
        <c:varyColors val="0"/>
        <c:ser>
          <c:idx val="0"/>
          <c:order val="0"/>
          <c:tx>
            <c:strRef>
              <c:f>جدول2!$E$4</c:f>
              <c:strCache>
                <c:ptCount val="1"/>
                <c:pt idx="0">
                  <c:v>البطاطا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جدول2!$B$12:$B$17</c:f>
              <c:strCache>
                <c:ptCount val="6"/>
                <c:pt idx="0">
                  <c:v>*2016</c:v>
                </c:pt>
                <c:pt idx="1">
                  <c:v>*2017</c:v>
                </c:pt>
                <c:pt idx="2">
                  <c:v>*2018</c:v>
                </c:pt>
                <c:pt idx="3">
                  <c:v>**2019</c:v>
                </c:pt>
                <c:pt idx="4">
                  <c:v>2020</c:v>
                </c:pt>
                <c:pt idx="5">
                  <c:v>**2021</c:v>
                </c:pt>
              </c:strCache>
            </c:strRef>
          </c:cat>
          <c:val>
            <c:numRef>
              <c:f>جدول2!$E$12:$E$17</c:f>
              <c:numCache>
                <c:formatCode>0</c:formatCode>
                <c:ptCount val="6"/>
                <c:pt idx="0" formatCode="General">
                  <c:v>1907</c:v>
                </c:pt>
                <c:pt idx="1">
                  <c:v>2668</c:v>
                </c:pt>
                <c:pt idx="2">
                  <c:v>1656</c:v>
                </c:pt>
                <c:pt idx="3">
                  <c:v>3923.5</c:v>
                </c:pt>
                <c:pt idx="4">
                  <c:v>6748</c:v>
                </c:pt>
                <c:pt idx="5" formatCode="General">
                  <c:v>4661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53672"/>
        <c:axId val="187250928"/>
      </c:lineChart>
      <c:catAx>
        <c:axId val="187253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0928"/>
        <c:crosses val="autoZero"/>
        <c:auto val="1"/>
        <c:lblAlgn val="ctr"/>
        <c:lblOffset val="100"/>
        <c:noMultiLvlLbl val="0"/>
      </c:catAx>
      <c:valAx>
        <c:axId val="18725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3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71062992126026"/>
          <c:y val="7.4548702245552642E-2"/>
          <c:w val="0.86928937007874063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جدول2!$D$4</c:f>
              <c:strCache>
                <c:ptCount val="1"/>
                <c:pt idx="0">
                  <c:v>الذرة الصفراء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جدول2!$B$18:$B$23</c:f>
              <c:strCache>
                <c:ptCount val="6"/>
                <c:pt idx="0">
                  <c:v>*2016</c:v>
                </c:pt>
                <c:pt idx="1">
                  <c:v>*2017</c:v>
                </c:pt>
                <c:pt idx="2">
                  <c:v>*2018</c:v>
                </c:pt>
                <c:pt idx="3">
                  <c:v>**2019</c:v>
                </c:pt>
                <c:pt idx="4">
                  <c:v>2020</c:v>
                </c:pt>
                <c:pt idx="5">
                  <c:v>**2021</c:v>
                </c:pt>
              </c:strCache>
            </c:strRef>
          </c:cat>
          <c:val>
            <c:numRef>
              <c:f>جدول2!$D$18:$D$23</c:f>
              <c:numCache>
                <c:formatCode>General</c:formatCode>
                <c:ptCount val="6"/>
                <c:pt idx="0">
                  <c:v>853.9</c:v>
                </c:pt>
                <c:pt idx="1">
                  <c:v>831.6</c:v>
                </c:pt>
                <c:pt idx="2">
                  <c:v>1133.8</c:v>
                </c:pt>
                <c:pt idx="3" formatCode="0.0">
                  <c:v>918.3</c:v>
                </c:pt>
                <c:pt idx="4" formatCode="0.0">
                  <c:v>1034.3</c:v>
                </c:pt>
                <c:pt idx="5">
                  <c:v>1148.8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54456"/>
        <c:axId val="187257200"/>
      </c:lineChart>
      <c:catAx>
        <c:axId val="18725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7200"/>
        <c:crosses val="autoZero"/>
        <c:auto val="1"/>
        <c:lblAlgn val="ctr"/>
        <c:lblOffset val="100"/>
        <c:noMultiLvlLbl val="0"/>
      </c:catAx>
      <c:valAx>
        <c:axId val="18725720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4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جدول2!$E$4</c:f>
              <c:strCache>
                <c:ptCount val="1"/>
                <c:pt idx="0">
                  <c:v>البطاطا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جدول2!$B$18:$B$23</c:f>
              <c:strCache>
                <c:ptCount val="6"/>
                <c:pt idx="0">
                  <c:v>*2016</c:v>
                </c:pt>
                <c:pt idx="1">
                  <c:v>*2017</c:v>
                </c:pt>
                <c:pt idx="2">
                  <c:v>*2018</c:v>
                </c:pt>
                <c:pt idx="3">
                  <c:v>**2019</c:v>
                </c:pt>
                <c:pt idx="4">
                  <c:v>2020</c:v>
                </c:pt>
                <c:pt idx="5">
                  <c:v>**2021</c:v>
                </c:pt>
              </c:strCache>
            </c:strRef>
          </c:cat>
          <c:val>
            <c:numRef>
              <c:f>جدول2!$E$18:$E$23</c:f>
              <c:numCache>
                <c:formatCode>0.0</c:formatCode>
                <c:ptCount val="6"/>
                <c:pt idx="0">
                  <c:v>5999.6</c:v>
                </c:pt>
                <c:pt idx="1">
                  <c:v>6939.4</c:v>
                </c:pt>
                <c:pt idx="2">
                  <c:v>6744.4</c:v>
                </c:pt>
                <c:pt idx="3" formatCode="General">
                  <c:v>6957.5</c:v>
                </c:pt>
                <c:pt idx="4" formatCode="General">
                  <c:v>6994.6</c:v>
                </c:pt>
                <c:pt idx="5" formatCode="General">
                  <c:v>6079.4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57592"/>
        <c:axId val="187251712"/>
      </c:lineChart>
      <c:catAx>
        <c:axId val="18725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1712"/>
        <c:crosses val="autoZero"/>
        <c:auto val="1"/>
        <c:lblAlgn val="ctr"/>
        <c:lblOffset val="100"/>
        <c:noMultiLvlLbl val="0"/>
      </c:catAx>
      <c:valAx>
        <c:axId val="18725171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7257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152400</xdr:rowOff>
    </xdr:from>
    <xdr:to>
      <xdr:col>4</xdr:col>
      <xdr:colOff>883920</xdr:colOff>
      <xdr:row>42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0.01084</cdr:x>
      <cdr:y>0.01664</cdr:y>
    </cdr:from>
    <cdr:to>
      <cdr:x>0.99887</cdr:x>
      <cdr:y>0.22121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5859" y="61816"/>
          <a:ext cx="5091362" cy="75993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ar-IQ" sz="1000" b="1">
              <a:solidFill>
                <a:sysClr val="windowText" lastClr="000000"/>
              </a:solidFill>
            </a:rPr>
            <a:t>               </a:t>
          </a:r>
          <a:r>
            <a:rPr lang="ar-IQ" sz="1050" b="1">
              <a:solidFill>
                <a:sysClr val="windowText" lastClr="000000"/>
              </a:solidFill>
            </a:rPr>
            <a:t>شكل (5) </a:t>
          </a:r>
          <a:r>
            <a:rPr lang="en-US" sz="1050" b="1">
              <a:solidFill>
                <a:sysClr val="windowText" lastClr="000000"/>
              </a:solidFill>
            </a:rPr>
            <a:t>Figure</a:t>
          </a:r>
        </a:p>
        <a:p xmlns:a="http://schemas.openxmlformats.org/drawingml/2006/main">
          <a:pPr lvl="1" algn="ctr" rtl="1"/>
          <a:r>
            <a:rPr lang="ar-IQ" sz="1050" b="1">
              <a:solidFill>
                <a:sysClr val="windowText" lastClr="000000"/>
              </a:solidFill>
            </a:rPr>
            <a:t>كمية الانتاج بـ( طن ) لمحصول الذرة الصفراء</a:t>
          </a:r>
          <a:r>
            <a:rPr lang="ar-IQ" sz="1050" b="1" baseline="0">
              <a:solidFill>
                <a:sysClr val="windowText" lastClr="000000"/>
              </a:solidFill>
            </a:rPr>
            <a:t> </a:t>
          </a:r>
          <a:r>
            <a:rPr lang="ar-IQ" sz="1050" b="1">
              <a:solidFill>
                <a:sysClr val="windowText" lastClr="000000"/>
              </a:solidFill>
            </a:rPr>
            <a:t> للسنوات (2011-2016)</a:t>
          </a:r>
        </a:p>
        <a:p xmlns:a="http://schemas.openxmlformats.org/drawingml/2006/main">
          <a:pPr lvl="1" algn="ctr" rtl="1"/>
          <a:r>
            <a:rPr lang="en-US" sz="1050" b="1">
              <a:solidFill>
                <a:sysClr val="windowText" lastClr="000000"/>
              </a:solidFill>
            </a:rPr>
            <a:t>Prouction (Ton) For  Maize Crop for (2011-2016)</a:t>
          </a:r>
        </a:p>
      </cdr:txBody>
    </cdr:sp>
  </cdr:relSizeAnchor>
  <cdr:relSizeAnchor xmlns:cdr="http://schemas.openxmlformats.org/drawingml/2006/chartDrawing">
    <cdr:from>
      <cdr:x>0.10438</cdr:x>
      <cdr:y>0.03536</cdr:y>
    </cdr:from>
    <cdr:to>
      <cdr:x>1</cdr:x>
      <cdr:y>0.23993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521969" y="103635"/>
          <a:ext cx="4478655" cy="5995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ar-IQ" sz="1000" b="1">
              <a:solidFill>
                <a:sysClr val="windowText" lastClr="000000"/>
              </a:solidFill>
            </a:rPr>
            <a:t>               شكل </a:t>
          </a:r>
          <a:r>
            <a:rPr lang="ar-IQ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(6) </a:t>
          </a:r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endParaRPr lang="ar-IQ" sz="1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lvl="1" algn="ctr" rtl="1"/>
          <a:r>
            <a:rPr lang="ar-IQ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كمية الانتاج بـ ( </a:t>
          </a:r>
          <a:r>
            <a:rPr lang="en-US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100</a:t>
          </a:r>
          <a:r>
            <a:rPr lang="ar-IQ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طن ) لمحصول البطاطا للقطاع الخاص للسنوات </a:t>
          </a:r>
          <a:r>
            <a:rPr lang="ar-IQ" sz="1000" b="1">
              <a:solidFill>
                <a:sysClr val="windowText" lastClr="000000"/>
              </a:solidFill>
              <a:latin typeface="Times New Roman" panose="02020603050405020304" pitchFamily="18" charset="0"/>
              <a:cs typeface="+mn-cs"/>
            </a:rPr>
            <a:t>(</a:t>
          </a:r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+mn-cs"/>
            </a:rPr>
            <a:t>2021-2016</a:t>
          </a:r>
          <a:r>
            <a:rPr lang="ar-IQ" sz="1000" b="1">
              <a:solidFill>
                <a:sysClr val="windowText" lastClr="000000"/>
              </a:solidFill>
              <a:latin typeface="Times New Roman" panose="02020603050405020304" pitchFamily="18" charset="0"/>
              <a:cs typeface="+mn-cs"/>
            </a:rPr>
            <a:t>)</a:t>
          </a:r>
          <a:endParaRPr lang="ar-IQ" sz="1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lvl="1" algn="ctr" rtl="1"/>
          <a:r>
            <a:rPr lang="ar-IQ" sz="1000" b="1">
              <a:solidFill>
                <a:sysClr val="windowText" lastClr="000000"/>
              </a:solidFill>
              <a:latin typeface="Times New Roman" panose="02020603050405020304" pitchFamily="18" charset="0"/>
              <a:cs typeface="+mn-cs"/>
            </a:rPr>
            <a:t>(</a:t>
          </a:r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+mn-cs"/>
            </a:rPr>
            <a:t>Prouction (Ton) For Potatoes Crop for (2016-2021</a:t>
          </a:r>
          <a:endParaRPr lang="en-US" sz="1050" b="1">
            <a:solidFill>
              <a:sysClr val="windowText" lastClr="000000"/>
            </a:solidFill>
            <a:latin typeface="Times New Roman" panose="02020603050405020304" pitchFamily="18" charset="0"/>
            <a:cs typeface="+mn-cs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5</xdr:row>
      <xdr:rowOff>33337</xdr:rowOff>
    </xdr:from>
    <xdr:to>
      <xdr:col>9</xdr:col>
      <xdr:colOff>28576</xdr:colOff>
      <xdr:row>19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24</xdr:row>
      <xdr:rowOff>171450</xdr:rowOff>
    </xdr:from>
    <xdr:to>
      <xdr:col>9</xdr:col>
      <xdr:colOff>19050</xdr:colOff>
      <xdr:row>38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311019</xdr:colOff>
      <xdr:row>28</xdr:row>
      <xdr:rowOff>233266</xdr:rowOff>
    </xdr:from>
    <xdr:to>
      <xdr:col>14</xdr:col>
      <xdr:colOff>303244</xdr:colOff>
      <xdr:row>38</xdr:row>
      <xdr:rowOff>77756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4</xdr:row>
      <xdr:rowOff>53340</xdr:rowOff>
    </xdr:from>
    <xdr:to>
      <xdr:col>8</xdr:col>
      <xdr:colOff>723900</xdr:colOff>
      <xdr:row>21</xdr:row>
      <xdr:rowOff>62865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25</xdr:row>
      <xdr:rowOff>144781</xdr:rowOff>
    </xdr:from>
    <xdr:to>
      <xdr:col>8</xdr:col>
      <xdr:colOff>701040</xdr:colOff>
      <xdr:row>41</xdr:row>
      <xdr:rowOff>60961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53340</xdr:rowOff>
    </xdr:from>
    <xdr:to>
      <xdr:col>9</xdr:col>
      <xdr:colOff>693420</xdr:colOff>
      <xdr:row>45</xdr:row>
      <xdr:rowOff>106680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605640" y="419100"/>
          <a:ext cx="6179820" cy="791718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22</xdr:row>
      <xdr:rowOff>123825</xdr:rowOff>
    </xdr:from>
    <xdr:to>
      <xdr:col>7</xdr:col>
      <xdr:colOff>390525</xdr:colOff>
      <xdr:row>35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</xdr:colOff>
      <xdr:row>4</xdr:row>
      <xdr:rowOff>140970</xdr:rowOff>
    </xdr:from>
    <xdr:to>
      <xdr:col>14</xdr:col>
      <xdr:colOff>365760</xdr:colOff>
      <xdr:row>20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27</xdr:row>
      <xdr:rowOff>76200</xdr:rowOff>
    </xdr:from>
    <xdr:to>
      <xdr:col>14</xdr:col>
      <xdr:colOff>396240</xdr:colOff>
      <xdr:row>40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10</xdr:col>
      <xdr:colOff>533400</xdr:colOff>
      <xdr:row>46</xdr:row>
      <xdr:rowOff>60960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057000" y="441960"/>
          <a:ext cx="6629400" cy="803148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0.02522</cdr:x>
      <cdr:y>0.00804</cdr:y>
    </cdr:from>
    <cdr:to>
      <cdr:x>1</cdr:x>
      <cdr:y>0.19457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9540" y="27079"/>
          <a:ext cx="5006340" cy="6282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 rtl="1"/>
          <a:r>
            <a:rPr lang="en-US" sz="1000" b="1">
              <a:solidFill>
                <a:sysClr val="windowText" lastClr="000000"/>
              </a:solidFill>
            </a:rPr>
            <a:t>    </a:t>
          </a:r>
          <a:r>
            <a:rPr lang="ar-IQ" sz="1000" b="1">
              <a:solidFill>
                <a:sysClr val="windowText" lastClr="000000"/>
              </a:solidFill>
            </a:rPr>
            <a:t> شكل (1) </a:t>
          </a:r>
          <a:r>
            <a:rPr lang="en-US" sz="1000" b="1">
              <a:solidFill>
                <a:sysClr val="windowText" lastClr="000000"/>
              </a:solidFill>
            </a:rPr>
            <a:t>Figure</a:t>
          </a:r>
        </a:p>
        <a:p xmlns:a="http://schemas.openxmlformats.org/drawingml/2006/main">
          <a:pPr algn="ctr" rtl="1"/>
          <a:r>
            <a:rPr lang="ar-IQ" sz="1000" b="1">
              <a:solidFill>
                <a:sysClr val="windowText" lastClr="000000"/>
              </a:solidFill>
            </a:rPr>
            <a:t>إجمالي</a:t>
          </a:r>
          <a:r>
            <a:rPr lang="en-US" sz="1000" b="1">
              <a:solidFill>
                <a:sysClr val="windowText" lastClr="000000"/>
              </a:solidFill>
            </a:rPr>
            <a:t> </a:t>
          </a:r>
          <a:r>
            <a:rPr lang="ar-IQ" sz="1000" b="1">
              <a:solidFill>
                <a:sysClr val="windowText" lastClr="000000"/>
              </a:solidFill>
            </a:rPr>
            <a:t>المساحة المزروعة بـ (</a:t>
          </a:r>
          <a:r>
            <a:rPr lang="en-US" sz="1000" b="1">
              <a:solidFill>
                <a:sysClr val="windowText" lastClr="000000"/>
              </a:solidFill>
            </a:rPr>
            <a:t>100</a:t>
          </a:r>
          <a:r>
            <a:rPr lang="ar-IQ" sz="1000" b="1">
              <a:solidFill>
                <a:sysClr val="windowText" lastClr="000000"/>
              </a:solidFill>
            </a:rPr>
            <a:t>دونم) لمحصول القطن للقطاع الخاص للسنوات (2016-2021)</a:t>
          </a:r>
        </a:p>
        <a:p xmlns:a="http://schemas.openxmlformats.org/drawingml/2006/main">
          <a:pPr lvl="1" algn="ctr" rtl="1"/>
          <a:r>
            <a:rPr lang="en-US" sz="1000" b="1">
              <a:solidFill>
                <a:sysClr val="windowText" lastClr="000000"/>
              </a:solidFill>
              <a:cs typeface="+mj-cs"/>
            </a:rPr>
            <a:t> </a:t>
          </a:r>
          <a:r>
            <a:rPr lang="ar-IQ" sz="1000" b="1">
              <a:solidFill>
                <a:sysClr val="windowText" lastClr="000000"/>
              </a:solidFill>
              <a:cs typeface="+mj-cs"/>
            </a:rPr>
            <a:t> (2021-2016) </a:t>
          </a:r>
          <a:r>
            <a:rPr lang="en-US" sz="1000" b="1">
              <a:solidFill>
                <a:sysClr val="windowText" lastClr="000000"/>
              </a:solidFill>
              <a:cs typeface="+mj-cs"/>
            </a:rPr>
            <a:t> Culivated Area (Donum) for Cotton Crop  for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167640</xdr:rowOff>
    </xdr:from>
    <xdr:to>
      <xdr:col>8</xdr:col>
      <xdr:colOff>754380</xdr:colOff>
      <xdr:row>17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160020</xdr:rowOff>
    </xdr:from>
    <xdr:to>
      <xdr:col>8</xdr:col>
      <xdr:colOff>739141</xdr:colOff>
      <xdr:row>36</xdr:row>
      <xdr:rowOff>115252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0.02099</cdr:x>
      <cdr:y>0.01852</cdr:y>
    </cdr:from>
    <cdr:to>
      <cdr:x>0.98506</cdr:x>
      <cdr:y>0.19355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337" y="56872"/>
          <a:ext cx="5112962" cy="5374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ar-IQ" sz="1050" b="1">
              <a:solidFill>
                <a:sysClr val="windowText" lastClr="000000"/>
              </a:solidFill>
            </a:rPr>
            <a:t> </a:t>
          </a:r>
          <a:r>
            <a:rPr lang="ar-IQ" sz="1000" b="1">
              <a:solidFill>
                <a:sysClr val="windowText" lastClr="000000"/>
              </a:solidFill>
            </a:rPr>
            <a:t>شكل (</a:t>
          </a:r>
          <a:r>
            <a:rPr lang="en-US" sz="1000" b="1">
              <a:solidFill>
                <a:sysClr val="windowText" lastClr="000000"/>
              </a:solidFill>
            </a:rPr>
            <a:t>2</a:t>
          </a:r>
          <a:r>
            <a:rPr lang="ar-IQ" sz="1000" b="1">
              <a:solidFill>
                <a:sysClr val="windowText" lastClr="000000"/>
              </a:solidFill>
            </a:rPr>
            <a:t>) </a:t>
          </a:r>
          <a:r>
            <a:rPr lang="en-US" sz="1000" b="1">
              <a:solidFill>
                <a:sysClr val="windowText" lastClr="000000"/>
              </a:solidFill>
            </a:rPr>
            <a:t>Figure</a:t>
          </a:r>
          <a:endParaRPr lang="ar-IQ" sz="1000" b="1">
            <a:solidFill>
              <a:sysClr val="windowText" lastClr="000000"/>
            </a:solidFill>
          </a:endParaRPr>
        </a:p>
        <a:p xmlns:a="http://schemas.openxmlformats.org/drawingml/2006/main">
          <a:pPr lvl="1" algn="r" rtl="1"/>
          <a:r>
            <a:rPr lang="ar-IQ" sz="1000" b="1">
              <a:solidFill>
                <a:sysClr val="windowText" lastClr="000000"/>
              </a:solidFill>
            </a:rPr>
            <a:t>إجمالي المساحة المزروعة بـ (100 دونم) لمحصول الذرة</a:t>
          </a:r>
          <a:r>
            <a:rPr lang="ar-IQ" sz="1000" b="1" baseline="0">
              <a:solidFill>
                <a:sysClr val="windowText" lastClr="000000"/>
              </a:solidFill>
            </a:rPr>
            <a:t> الصفراء للقطاع الخاص </a:t>
          </a:r>
          <a:r>
            <a:rPr lang="ar-IQ" sz="1000" b="1">
              <a:solidFill>
                <a:sysClr val="windowText" lastClr="000000"/>
              </a:solidFill>
            </a:rPr>
            <a:t>للسنوات (</a:t>
          </a:r>
          <a:r>
            <a:rPr lang="en-US" sz="1000" b="1">
              <a:solidFill>
                <a:sysClr val="windowText" lastClr="000000"/>
              </a:solidFill>
            </a:rPr>
            <a:t>2021-2016</a:t>
          </a:r>
          <a:r>
            <a:rPr lang="ar-IQ" sz="1000" b="1">
              <a:solidFill>
                <a:sysClr val="windowText" lastClr="000000"/>
              </a:solidFill>
            </a:rPr>
            <a:t>)</a:t>
          </a:r>
        </a:p>
        <a:p xmlns:a="http://schemas.openxmlformats.org/drawingml/2006/main">
          <a:pPr lvl="1" algn="r" rtl="1"/>
          <a:r>
            <a:rPr lang="ar-IQ" sz="1000" b="1">
              <a:solidFill>
                <a:sysClr val="windowText" lastClr="000000"/>
              </a:solidFill>
            </a:rPr>
            <a:t>                (</a:t>
          </a:r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Culivated Area (Donum) for  Maize Crop  for (2016-2021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0.05208</cdr:x>
      <cdr:y>0.01852</cdr:y>
    </cdr:from>
    <cdr:to>
      <cdr:x>0.97708</cdr:x>
      <cdr:y>0.20313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38125" y="50800"/>
          <a:ext cx="4229099" cy="5064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ar-IQ" sz="1050" b="1">
              <a:solidFill>
                <a:sysClr val="windowText" lastClr="000000"/>
              </a:solidFill>
            </a:rPr>
            <a:t>  شكل (3) </a:t>
          </a:r>
          <a:r>
            <a:rPr lang="en-US" sz="1050" b="1">
              <a:solidFill>
                <a:sysClr val="windowText" lastClr="000000"/>
              </a:solidFill>
            </a:rPr>
            <a:t>Figure</a:t>
          </a:r>
        </a:p>
        <a:p xmlns:a="http://schemas.openxmlformats.org/drawingml/2006/main">
          <a:pPr algn="ctr" rtl="1"/>
          <a:r>
            <a:rPr lang="ar-IQ" sz="1000" b="1">
              <a:solidFill>
                <a:sysClr val="windowText" lastClr="000000"/>
              </a:solidFill>
            </a:rPr>
            <a:t>إجمالي المساحة المزروعة بـ ( 100 دونم) لمحصول البطاطا</a:t>
          </a:r>
          <a:r>
            <a:rPr lang="ar-IQ" sz="1000" b="1" baseline="0">
              <a:solidFill>
                <a:sysClr val="windowText" lastClr="000000"/>
              </a:solidFill>
            </a:rPr>
            <a:t> للقطاع الخاص </a:t>
          </a:r>
          <a:r>
            <a:rPr lang="ar-IQ" sz="1000" b="1">
              <a:solidFill>
                <a:sysClr val="windowText" lastClr="000000"/>
              </a:solidFill>
            </a:rPr>
            <a:t>للسنوات (</a:t>
          </a:r>
          <a:r>
            <a:rPr lang="en-US" sz="1000" b="1">
              <a:solidFill>
                <a:sysClr val="windowText" lastClr="000000"/>
              </a:solidFill>
            </a:rPr>
            <a:t>2021-2016</a:t>
          </a:r>
          <a:r>
            <a:rPr lang="ar-IQ" sz="1000" b="1">
              <a:solidFill>
                <a:sysClr val="windowText" lastClr="000000"/>
              </a:solidFill>
            </a:rPr>
            <a:t>)</a:t>
          </a:r>
        </a:p>
        <a:p xmlns:a="http://schemas.openxmlformats.org/drawingml/2006/main">
          <a:pPr lvl="1" algn="r" rtl="1"/>
          <a:r>
            <a:rPr lang="ar-IQ" sz="1000" b="1">
              <a:solidFill>
                <a:sysClr val="windowText" lastClr="000000"/>
              </a:solidFill>
            </a:rPr>
            <a:t>        (</a:t>
          </a:r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Culivated Area (Donum) Potatoes</a:t>
          </a:r>
          <a:r>
            <a:rPr lang="en-US" sz="1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Crop  for (2016-2021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152401</xdr:rowOff>
    </xdr:from>
    <xdr:to>
      <xdr:col>9</xdr:col>
      <xdr:colOff>0</xdr:colOff>
      <xdr:row>18</xdr:row>
      <xdr:rowOff>180975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</xdr:colOff>
      <xdr:row>23</xdr:row>
      <xdr:rowOff>104775</xdr:rowOff>
    </xdr:from>
    <xdr:to>
      <xdr:col>9</xdr:col>
      <xdr:colOff>0</xdr:colOff>
      <xdr:row>40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0.08863</cdr:x>
      <cdr:y>0.00935</cdr:y>
    </cdr:from>
    <cdr:to>
      <cdr:x>1</cdr:x>
      <cdr:y>0.19342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54518" y="27626"/>
          <a:ext cx="4673742" cy="54387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ar-IQ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شكل (</a:t>
          </a:r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  <a:r>
            <a:rPr lang="ar-IQ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) </a:t>
          </a:r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endParaRPr lang="ar-IQ" sz="1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lvl="1" algn="ctr" rtl="1"/>
          <a:r>
            <a:rPr lang="ar-IQ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كمية الانتاج بـ ( </a:t>
          </a:r>
          <a:r>
            <a:rPr lang="en-US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100</a:t>
          </a:r>
          <a:r>
            <a:rPr lang="ar-IQ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طن) لمحصول القطن للقطاع الخاص للسنوات </a:t>
          </a:r>
          <a:r>
            <a:rPr lang="ar-IQ" sz="1000" b="1">
              <a:solidFill>
                <a:sysClr val="windowText" lastClr="000000"/>
              </a:solidFill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(2016-2021)</a:t>
          </a:r>
        </a:p>
        <a:p xmlns:a="http://schemas.openxmlformats.org/drawingml/2006/main">
          <a:pPr lvl="1" algn="ctr" rtl="1"/>
          <a:r>
            <a:rPr lang="ar-IQ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en-US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Prouction (Ton) For Cotton Crop for (2016-2021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0.06875</cdr:x>
      <cdr:y>0.01852</cdr:y>
    </cdr:from>
    <cdr:to>
      <cdr:x>1</cdr:x>
      <cdr:y>0.2172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14325" y="50800"/>
          <a:ext cx="4257675" cy="5450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ar-IQ" sz="1000" b="1">
              <a:solidFill>
                <a:sysClr val="windowText" lastClr="000000"/>
              </a:solidFill>
              <a:cs typeface="+mn-cs"/>
            </a:rPr>
            <a:t>               شكل (</a:t>
          </a:r>
          <a:r>
            <a:rPr lang="en-US" sz="1000" b="1">
              <a:solidFill>
                <a:sysClr val="windowText" lastClr="000000"/>
              </a:solidFill>
              <a:cs typeface="+mn-cs"/>
            </a:rPr>
            <a:t>5</a:t>
          </a:r>
          <a:r>
            <a:rPr lang="ar-IQ" sz="1000" b="1">
              <a:solidFill>
                <a:sysClr val="windowText" lastClr="000000"/>
              </a:solidFill>
              <a:cs typeface="+mn-cs"/>
            </a:rPr>
            <a:t>) </a:t>
          </a:r>
          <a:r>
            <a:rPr lang="en-US" sz="1000" b="1">
              <a:solidFill>
                <a:sysClr val="windowText" lastClr="000000"/>
              </a:solidFill>
              <a:cs typeface="+mn-cs"/>
            </a:rPr>
            <a:t>Figure</a:t>
          </a:r>
          <a:endParaRPr lang="ar-IQ" sz="1000" b="1">
            <a:solidFill>
              <a:sysClr val="windowText" lastClr="000000"/>
            </a:solidFill>
            <a:cs typeface="+mn-cs"/>
          </a:endParaRPr>
        </a:p>
        <a:p xmlns:a="http://schemas.openxmlformats.org/drawingml/2006/main">
          <a:pPr lvl="1" algn="ctr" rtl="1"/>
          <a:r>
            <a:rPr lang="ar-IQ" sz="1000" b="1">
              <a:solidFill>
                <a:sysClr val="windowText" lastClr="000000"/>
              </a:solidFill>
              <a:cs typeface="+mn-cs"/>
            </a:rPr>
            <a:t>كم</a:t>
          </a:r>
          <a:r>
            <a:rPr lang="ar-IQ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ية الانتاج بـ ( </a:t>
          </a:r>
          <a:r>
            <a:rPr lang="en-US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100</a:t>
          </a:r>
          <a:r>
            <a:rPr lang="ar-IQ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طن) لمحصول الذرة الصفراء</a:t>
          </a:r>
          <a:r>
            <a:rPr lang="ar-IQ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للقطاع الخاص</a:t>
          </a:r>
          <a:r>
            <a:rPr lang="ar-IQ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لل</a:t>
          </a:r>
          <a:r>
            <a:rPr lang="ar-IQ" sz="1000" b="1">
              <a:solidFill>
                <a:sysClr val="windowText" lastClr="000000"/>
              </a:solidFill>
              <a:cs typeface="+mn-cs"/>
            </a:rPr>
            <a:t>سنوات </a:t>
          </a:r>
          <a:r>
            <a:rPr lang="ar-IQ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2021-2016</a:t>
          </a:r>
          <a:r>
            <a:rPr lang="ar-IQ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</a:p>
        <a:p xmlns:a="http://schemas.openxmlformats.org/drawingml/2006/main">
          <a:pPr lvl="1" algn="ctr" rtl="1"/>
          <a:r>
            <a:rPr lang="ar-IQ" sz="1000" b="1">
              <a:solidFill>
                <a:sysClr val="windowText" lastClr="000000"/>
              </a:solidFill>
              <a:latin typeface="Times New Roman" panose="02020603050405020304" pitchFamily="18" charset="0"/>
              <a:cs typeface="+mj-cs"/>
            </a:rPr>
            <a:t>(</a:t>
          </a:r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+mj-cs"/>
            </a:rPr>
            <a:t>Prouction (Ton) For  Maize Crop for </a:t>
          </a:r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(2016-2021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24</xdr:row>
      <xdr:rowOff>142875</xdr:rowOff>
    </xdr:from>
    <xdr:to>
      <xdr:col>8</xdr:col>
      <xdr:colOff>428625</xdr:colOff>
      <xdr:row>38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1</xdr:row>
      <xdr:rowOff>90486</xdr:rowOff>
    </xdr:from>
    <xdr:to>
      <xdr:col>8</xdr:col>
      <xdr:colOff>400050</xdr:colOff>
      <xdr:row>17</xdr:row>
      <xdr:rowOff>95249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3"/>
  <sheetViews>
    <sheetView rightToLeft="1" zoomScaleNormal="100" workbookViewId="0">
      <selection activeCell="C17" sqref="C17"/>
    </sheetView>
  </sheetViews>
  <sheetFormatPr defaultColWidth="9.109375" defaultRowHeight="14.4"/>
  <cols>
    <col min="1" max="1" width="4.33203125" style="20" customWidth="1"/>
    <col min="2" max="2" width="12.88671875" style="20" customWidth="1"/>
    <col min="3" max="3" width="8.77734375" style="20" customWidth="1"/>
    <col min="4" max="4" width="10.109375" style="20" customWidth="1"/>
    <col min="5" max="5" width="9.88671875" style="20" customWidth="1"/>
    <col min="6" max="6" width="9.77734375" style="20" customWidth="1"/>
    <col min="7" max="7" width="11.109375" style="20" customWidth="1"/>
    <col min="8" max="8" width="9.88671875" style="20" customWidth="1"/>
    <col min="9" max="9" width="10.88671875" style="20" customWidth="1"/>
    <col min="10" max="10" width="9.33203125" style="20" hidden="1" customWidth="1"/>
    <col min="11" max="11" width="0" style="20" hidden="1" customWidth="1"/>
    <col min="12" max="12" width="0.109375" style="20" hidden="1" customWidth="1"/>
    <col min="13" max="14" width="0" style="20" hidden="1" customWidth="1"/>
    <col min="15" max="16384" width="9.109375" style="20"/>
  </cols>
  <sheetData>
    <row r="3" spans="2:15" ht="15.6">
      <c r="B3" s="192"/>
      <c r="C3" s="192"/>
      <c r="D3" s="192"/>
      <c r="E3" s="192"/>
      <c r="F3" s="192"/>
    </row>
    <row r="4" spans="2:15" ht="36.75" customHeight="1">
      <c r="B4" s="194" t="s">
        <v>126</v>
      </c>
      <c r="C4" s="194"/>
      <c r="D4" s="194"/>
      <c r="E4" s="194"/>
      <c r="F4" s="194"/>
      <c r="G4" s="194"/>
      <c r="H4" s="194"/>
      <c r="I4" s="194"/>
      <c r="J4" s="194"/>
      <c r="M4" s="196"/>
      <c r="N4" s="196"/>
    </row>
    <row r="5" spans="2:15" ht="30.75" customHeight="1">
      <c r="B5" s="197" t="s">
        <v>134</v>
      </c>
      <c r="C5" s="197"/>
      <c r="D5" s="197"/>
      <c r="E5" s="197"/>
      <c r="F5" s="197"/>
      <c r="G5" s="197"/>
      <c r="H5" s="197"/>
      <c r="I5" s="197"/>
      <c r="J5" s="197"/>
      <c r="K5" s="2"/>
      <c r="L5" s="2"/>
      <c r="M5" s="2"/>
    </row>
    <row r="6" spans="2:15" ht="20.25" customHeight="1" thickBot="1">
      <c r="B6" s="198" t="s">
        <v>51</v>
      </c>
      <c r="C6" s="198"/>
      <c r="D6" s="3"/>
      <c r="E6" s="3"/>
      <c r="F6" s="3"/>
      <c r="G6" s="3"/>
      <c r="H6" s="3"/>
      <c r="I6" s="104" t="s">
        <v>38</v>
      </c>
      <c r="J6" s="104"/>
    </row>
    <row r="7" spans="2:15" ht="21" customHeight="1" thickTop="1">
      <c r="B7" s="199" t="s">
        <v>11</v>
      </c>
      <c r="C7" s="201" t="s">
        <v>27</v>
      </c>
      <c r="D7" s="202"/>
      <c r="E7" s="202"/>
      <c r="F7" s="199"/>
      <c r="G7" s="203" t="s">
        <v>14</v>
      </c>
      <c r="H7" s="201" t="s">
        <v>142</v>
      </c>
      <c r="I7" s="202"/>
      <c r="J7" s="207" t="s">
        <v>40</v>
      </c>
    </row>
    <row r="8" spans="2:15" ht="27" customHeight="1">
      <c r="B8" s="200"/>
      <c r="C8" s="162"/>
      <c r="D8" s="163" t="s">
        <v>124</v>
      </c>
      <c r="E8" s="163" t="s">
        <v>123</v>
      </c>
      <c r="F8" s="164"/>
      <c r="G8" s="204"/>
      <c r="H8" s="205" t="s">
        <v>0</v>
      </c>
      <c r="I8" s="206"/>
      <c r="J8" s="208"/>
    </row>
    <row r="9" spans="2:15" ht="73.5" customHeight="1" thickBot="1">
      <c r="B9" s="200"/>
      <c r="C9" s="94" t="s">
        <v>136</v>
      </c>
      <c r="D9" s="165" t="s">
        <v>137</v>
      </c>
      <c r="E9" s="165" t="s">
        <v>138</v>
      </c>
      <c r="F9" s="94" t="s">
        <v>139</v>
      </c>
      <c r="G9" s="166" t="s">
        <v>25</v>
      </c>
      <c r="H9" s="165" t="s">
        <v>140</v>
      </c>
      <c r="I9" s="165" t="s">
        <v>141</v>
      </c>
      <c r="J9" s="209"/>
      <c r="N9" s="11"/>
    </row>
    <row r="10" spans="2:15" ht="24.6" customHeight="1" thickTop="1">
      <c r="B10" s="21" t="s">
        <v>29</v>
      </c>
      <c r="C10" s="33">
        <v>13</v>
      </c>
      <c r="D10" s="33">
        <v>13</v>
      </c>
      <c r="E10" s="33">
        <v>0</v>
      </c>
      <c r="F10" s="160"/>
      <c r="G10" s="47">
        <v>3</v>
      </c>
      <c r="H10" s="42">
        <f>G10/C10*1000</f>
        <v>230.76923076923077</v>
      </c>
      <c r="I10" s="161">
        <f>G10/D10*1000</f>
        <v>230.76923076923077</v>
      </c>
      <c r="J10" s="134"/>
      <c r="N10" s="11"/>
    </row>
    <row r="11" spans="2:15" ht="25.5" customHeight="1">
      <c r="B11" s="135" t="s">
        <v>30</v>
      </c>
      <c r="C11" s="33">
        <f>F11+E11+D11</f>
        <v>325906</v>
      </c>
      <c r="D11" s="39">
        <v>312167</v>
      </c>
      <c r="E11" s="39">
        <v>6534</v>
      </c>
      <c r="F11" s="39">
        <v>7205</v>
      </c>
      <c r="G11" s="39">
        <v>374400</v>
      </c>
      <c r="H11" s="42">
        <f>G11/C11*1000</f>
        <v>1148.7975060293459</v>
      </c>
      <c r="I11" s="161">
        <f>G11/D11*1000</f>
        <v>1199.3580359230796</v>
      </c>
      <c r="J11" s="22" t="s">
        <v>33</v>
      </c>
      <c r="O11" s="6"/>
    </row>
    <row r="12" spans="2:15" ht="25.5" customHeight="1">
      <c r="B12" s="135" t="s">
        <v>31</v>
      </c>
      <c r="C12" s="33">
        <f>E12+D12</f>
        <v>76673</v>
      </c>
      <c r="D12" s="33">
        <v>76554</v>
      </c>
      <c r="E12" s="33">
        <v>119</v>
      </c>
      <c r="F12" s="160"/>
      <c r="G12" s="33">
        <v>466127</v>
      </c>
      <c r="H12" s="42">
        <f t="shared" ref="H12" si="0">G12/C12*1000</f>
        <v>6079.4151787461033</v>
      </c>
      <c r="I12" s="161">
        <f t="shared" ref="I12" si="1">G12/D12*1000</f>
        <v>6088.8653760744046</v>
      </c>
      <c r="J12" s="22" t="s">
        <v>36</v>
      </c>
      <c r="O12" s="6"/>
    </row>
    <row r="13" spans="2:15" ht="10.5" customHeight="1">
      <c r="B13" s="4"/>
      <c r="C13" s="4"/>
      <c r="D13" s="4"/>
      <c r="E13" s="195"/>
      <c r="F13" s="195"/>
      <c r="G13" s="195"/>
      <c r="H13" s="195"/>
      <c r="I13" s="195"/>
      <c r="J13" s="195"/>
      <c r="O13" s="6"/>
    </row>
    <row r="14" spans="2:15">
      <c r="B14" s="1"/>
      <c r="C14" s="1"/>
      <c r="D14" s="1"/>
      <c r="E14" s="1"/>
      <c r="F14" s="1"/>
      <c r="G14" s="1"/>
      <c r="H14" s="1"/>
      <c r="I14" s="1"/>
    </row>
    <row r="15" spans="2:15">
      <c r="B15" s="1"/>
      <c r="C15" s="1"/>
      <c r="D15" s="1"/>
      <c r="E15" s="1"/>
      <c r="F15" s="1"/>
      <c r="G15" s="1"/>
      <c r="H15" s="1"/>
      <c r="I15" s="1"/>
      <c r="J15" s="20" t="s">
        <v>6</v>
      </c>
    </row>
    <row r="16" spans="2:15">
      <c r="B16" s="1"/>
      <c r="C16" s="1"/>
      <c r="D16" s="1"/>
      <c r="E16" s="1"/>
      <c r="F16" s="1"/>
      <c r="G16" s="1"/>
      <c r="H16" s="1"/>
      <c r="I16" s="1"/>
    </row>
    <row r="17" spans="2:19">
      <c r="B17" s="1"/>
      <c r="C17" s="1"/>
      <c r="D17" s="1"/>
      <c r="E17" s="1"/>
      <c r="F17" s="1"/>
      <c r="G17" s="193"/>
      <c r="H17" s="193"/>
      <c r="I17" s="193"/>
      <c r="J17" s="193"/>
      <c r="K17" s="8"/>
      <c r="L17" s="8"/>
      <c r="M17" s="8"/>
      <c r="N17" s="8"/>
      <c r="O17" s="8"/>
    </row>
    <row r="18" spans="2:19">
      <c r="B18" s="1"/>
      <c r="C18" s="1"/>
      <c r="D18" s="1"/>
      <c r="E18" s="1"/>
      <c r="F18" s="1"/>
      <c r="G18" s="1"/>
      <c r="H18" s="1"/>
      <c r="I18" s="1"/>
    </row>
    <row r="20" spans="2:19">
      <c r="M20" s="14"/>
      <c r="N20" s="14"/>
      <c r="O20" s="14"/>
      <c r="P20" s="14"/>
      <c r="Q20" s="14"/>
      <c r="R20" s="9"/>
      <c r="S20" s="9"/>
    </row>
    <row r="22" spans="2:19">
      <c r="L22" s="6"/>
      <c r="M22" s="14"/>
      <c r="N22" s="14"/>
      <c r="O22" s="14"/>
      <c r="P22" s="14"/>
      <c r="Q22" s="14"/>
    </row>
    <row r="23" spans="2:19">
      <c r="L23" s="6"/>
      <c r="M23" s="6"/>
      <c r="N23" s="6"/>
      <c r="O23" s="6"/>
      <c r="P23" s="6"/>
      <c r="Q23" s="6"/>
    </row>
  </sheetData>
  <mergeCells count="12">
    <mergeCell ref="B3:F3"/>
    <mergeCell ref="G17:J17"/>
    <mergeCell ref="B4:J4"/>
    <mergeCell ref="E13:J13"/>
    <mergeCell ref="M4:N4"/>
    <mergeCell ref="B5:J5"/>
    <mergeCell ref="B6:C6"/>
    <mergeCell ref="B7:B9"/>
    <mergeCell ref="C7:F7"/>
    <mergeCell ref="G7:G8"/>
    <mergeCell ref="H7:I8"/>
    <mergeCell ref="J7:J9"/>
  </mergeCells>
  <printOptions horizontalCentered="1" verticalCentered="1"/>
  <pageMargins left="0.118110236220472" right="0.118110236220472" top="0.31496062992126" bottom="0.90551181102362199" header="0.511811023622047" footer="0.511811023622047"/>
  <pageSetup paperSize="9" orientation="landscape" r:id="rId1"/>
  <headerFooter>
    <oddFooter>&amp;L         &amp;C4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26" zoomScaleNormal="100" workbookViewId="0">
      <selection activeCell="A2" sqref="A2:J47"/>
    </sheetView>
  </sheetViews>
  <sheetFormatPr defaultRowHeight="14.4"/>
  <cols>
    <col min="10" max="10" width="10.33203125" customWidth="1"/>
  </cols>
  <sheetData/>
  <printOptions horizontalCentered="1" verticalCentered="1"/>
  <pageMargins left="0.25" right="0.25" top="0.25" bottom="0.25" header="0.25" footer="0.25"/>
  <pageSetup paperSize="9" orientation="portrait" verticalDpi="4294967295" r:id="rId1"/>
  <headerFooter>
    <oddFooter>&amp;C13</oddFooter>
  </headerFooter>
  <colBreaks count="1" manualBreakCount="1">
    <brk id="10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rightToLeft="1" topLeftCell="A13" zoomScaleNormal="100" workbookViewId="0">
      <selection activeCell="A2" sqref="A2:L33"/>
    </sheetView>
  </sheetViews>
  <sheetFormatPr defaultColWidth="9.109375" defaultRowHeight="14.4"/>
  <cols>
    <col min="1" max="1" width="9.5546875" style="20" customWidth="1"/>
    <col min="2" max="2" width="8" style="20" customWidth="1"/>
    <col min="3" max="3" width="10.33203125" style="20" customWidth="1"/>
    <col min="4" max="4" width="9.109375" style="20" customWidth="1"/>
    <col min="5" max="5" width="9.77734375" style="20" customWidth="1"/>
    <col min="6" max="6" width="11.5546875" style="20" customWidth="1"/>
    <col min="7" max="7" width="8.77734375" style="20" customWidth="1"/>
    <col min="8" max="8" width="9.88671875" style="20" customWidth="1"/>
    <col min="9" max="9" width="11.88671875" style="20" hidden="1" customWidth="1"/>
    <col min="10" max="10" width="0" style="20" hidden="1" customWidth="1"/>
    <col min="11" max="11" width="0.88671875" style="20" hidden="1" customWidth="1"/>
    <col min="12" max="12" width="12" style="20" customWidth="1"/>
    <col min="13" max="16384" width="9.109375" style="20"/>
  </cols>
  <sheetData>
    <row r="2" spans="1:12" ht="29.25" customHeight="1">
      <c r="A2" s="277" t="s">
        <v>164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</row>
    <row r="3" spans="1:12" ht="29.25" customHeight="1">
      <c r="A3" s="197" t="s">
        <v>104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ht="17.25" customHeight="1" thickBot="1">
      <c r="A4" s="50" t="s">
        <v>93</v>
      </c>
      <c r="B4" s="88"/>
      <c r="C4" s="89"/>
      <c r="D4" s="89"/>
      <c r="E4" s="89"/>
      <c r="F4" s="89"/>
      <c r="G4" s="89"/>
      <c r="H4" s="89"/>
      <c r="I4" s="88" t="s">
        <v>28</v>
      </c>
      <c r="J4" s="90"/>
      <c r="K4" s="90"/>
      <c r="L4" s="189" t="s">
        <v>28</v>
      </c>
    </row>
    <row r="5" spans="1:12" ht="31.2" customHeight="1" thickTop="1">
      <c r="A5" s="278" t="s">
        <v>59</v>
      </c>
      <c r="B5" s="203" t="s">
        <v>24</v>
      </c>
      <c r="C5" s="203"/>
      <c r="D5" s="203"/>
      <c r="E5" s="203"/>
      <c r="F5" s="203" t="s">
        <v>14</v>
      </c>
      <c r="G5" s="199" t="s">
        <v>35</v>
      </c>
      <c r="H5" s="201"/>
      <c r="I5" s="284" t="s">
        <v>39</v>
      </c>
      <c r="J5" s="92"/>
      <c r="K5" s="92"/>
      <c r="L5" s="281" t="s">
        <v>39</v>
      </c>
    </row>
    <row r="6" spans="1:12" ht="29.25" customHeight="1">
      <c r="A6" s="279"/>
      <c r="B6" s="291" t="s">
        <v>125</v>
      </c>
      <c r="C6" s="291"/>
      <c r="D6" s="291"/>
      <c r="E6" s="291"/>
      <c r="F6" s="204"/>
      <c r="G6" s="289" t="s">
        <v>44</v>
      </c>
      <c r="H6" s="288"/>
      <c r="I6" s="285"/>
      <c r="J6" s="93"/>
      <c r="K6" s="93"/>
      <c r="L6" s="282"/>
    </row>
    <row r="7" spans="1:12" ht="70.5" customHeight="1" thickBot="1">
      <c r="A7" s="280"/>
      <c r="B7" s="95" t="s">
        <v>140</v>
      </c>
      <c r="C7" s="95" t="s">
        <v>141</v>
      </c>
      <c r="D7" s="95" t="s">
        <v>160</v>
      </c>
      <c r="E7" s="95" t="s">
        <v>139</v>
      </c>
      <c r="F7" s="174" t="s">
        <v>15</v>
      </c>
      <c r="G7" s="97" t="s">
        <v>161</v>
      </c>
      <c r="H7" s="96" t="s">
        <v>162</v>
      </c>
      <c r="I7" s="286"/>
      <c r="J7" s="93"/>
      <c r="K7" s="93"/>
      <c r="L7" s="283"/>
    </row>
    <row r="8" spans="1:12" ht="17.55" customHeight="1" thickTop="1">
      <c r="A8" s="152" t="s">
        <v>86</v>
      </c>
      <c r="B8" s="33">
        <v>33</v>
      </c>
      <c r="C8" s="47">
        <v>0</v>
      </c>
      <c r="D8" s="39">
        <v>33</v>
      </c>
      <c r="E8" s="47">
        <v>0</v>
      </c>
      <c r="F8" s="47">
        <v>0</v>
      </c>
      <c r="G8" s="47">
        <v>0</v>
      </c>
      <c r="H8" s="47">
        <v>0</v>
      </c>
      <c r="I8" s="22" t="s">
        <v>20</v>
      </c>
      <c r="J8" s="84"/>
      <c r="K8" s="84"/>
      <c r="L8" s="171" t="s">
        <v>68</v>
      </c>
    </row>
    <row r="9" spans="1:12" ht="17.55" customHeight="1">
      <c r="A9" s="75" t="s">
        <v>9</v>
      </c>
      <c r="B9" s="33">
        <v>125</v>
      </c>
      <c r="C9" s="33">
        <v>10</v>
      </c>
      <c r="D9" s="47">
        <v>0</v>
      </c>
      <c r="E9" s="39">
        <v>115</v>
      </c>
      <c r="F9" s="44">
        <v>3</v>
      </c>
      <c r="G9" s="40">
        <f t="shared" ref="G9" si="0">F9/B9*1000</f>
        <v>24</v>
      </c>
      <c r="H9" s="40">
        <f t="shared" ref="H9" si="1">F9/C9*1000</f>
        <v>300</v>
      </c>
      <c r="I9" s="22"/>
      <c r="J9" s="84"/>
      <c r="K9" s="84"/>
      <c r="L9" s="171" t="s">
        <v>17</v>
      </c>
    </row>
    <row r="10" spans="1:12" ht="17.55" customHeight="1">
      <c r="A10" s="75" t="s">
        <v>1</v>
      </c>
      <c r="B10" s="33">
        <f>SUM(B8:B9)</f>
        <v>158</v>
      </c>
      <c r="C10" s="33">
        <f>SUM(C8:C9)</f>
        <v>10</v>
      </c>
      <c r="D10" s="33">
        <f>SUM(D8:D9)</f>
        <v>33</v>
      </c>
      <c r="E10" s="33">
        <f>SUM(E8:E9)</f>
        <v>115</v>
      </c>
      <c r="F10" s="44">
        <f>SUM(F8:F9)</f>
        <v>3</v>
      </c>
      <c r="G10" s="42">
        <f>F10/B10*1000</f>
        <v>18.9873417721519</v>
      </c>
      <c r="H10" s="42">
        <f>F10/C10*1000</f>
        <v>300</v>
      </c>
      <c r="I10" s="22" t="s">
        <v>13</v>
      </c>
      <c r="J10" s="84"/>
      <c r="K10" s="84"/>
      <c r="L10" s="171" t="s">
        <v>13</v>
      </c>
    </row>
    <row r="11" spans="1:12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ht="29.25" customHeight="1">
      <c r="A12" s="256" t="s">
        <v>165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</row>
    <row r="13" spans="1:12" ht="28.5" customHeight="1">
      <c r="A13" s="290" t="s">
        <v>105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</row>
    <row r="14" spans="1:12" ht="15" thickBot="1">
      <c r="A14" s="50" t="s">
        <v>94</v>
      </c>
      <c r="B14" s="50"/>
      <c r="C14" s="7"/>
      <c r="D14" s="7"/>
      <c r="E14" s="7"/>
      <c r="F14" s="7"/>
      <c r="G14" s="7"/>
      <c r="H14" s="7"/>
      <c r="I14" s="50" t="s">
        <v>46</v>
      </c>
      <c r="J14" s="6"/>
      <c r="K14" s="6"/>
      <c r="L14" s="180" t="s">
        <v>46</v>
      </c>
    </row>
    <row r="15" spans="1:12" ht="27.6" customHeight="1" thickTop="1">
      <c r="A15" s="278" t="s">
        <v>2</v>
      </c>
      <c r="B15" s="203" t="s">
        <v>24</v>
      </c>
      <c r="C15" s="203"/>
      <c r="D15" s="203"/>
      <c r="E15" s="201"/>
      <c r="F15" s="203" t="s">
        <v>14</v>
      </c>
      <c r="G15" s="199" t="s">
        <v>35</v>
      </c>
      <c r="H15" s="201"/>
      <c r="I15" s="284" t="s">
        <v>39</v>
      </c>
      <c r="J15" s="92"/>
      <c r="K15" s="92"/>
      <c r="L15" s="281" t="s">
        <v>39</v>
      </c>
    </row>
    <row r="16" spans="1:12" ht="33.6" customHeight="1">
      <c r="A16" s="279"/>
      <c r="B16" s="287" t="s">
        <v>125</v>
      </c>
      <c r="C16" s="287"/>
      <c r="D16" s="287"/>
      <c r="E16" s="288"/>
      <c r="F16" s="204"/>
      <c r="G16" s="289" t="s">
        <v>44</v>
      </c>
      <c r="H16" s="288"/>
      <c r="I16" s="285"/>
      <c r="J16" s="93"/>
      <c r="K16" s="93"/>
      <c r="L16" s="282"/>
    </row>
    <row r="17" spans="1:12" ht="66.599999999999994" thickBot="1">
      <c r="A17" s="280"/>
      <c r="B17" s="94" t="s">
        <v>140</v>
      </c>
      <c r="C17" s="94" t="s">
        <v>141</v>
      </c>
      <c r="D17" s="95" t="s">
        <v>160</v>
      </c>
      <c r="E17" s="96" t="s">
        <v>139</v>
      </c>
      <c r="F17" s="174" t="s">
        <v>15</v>
      </c>
      <c r="G17" s="97" t="s">
        <v>163</v>
      </c>
      <c r="H17" s="96" t="s">
        <v>162</v>
      </c>
      <c r="I17" s="286"/>
      <c r="J17" s="93"/>
      <c r="K17" s="93"/>
      <c r="L17" s="283"/>
    </row>
    <row r="18" spans="1:12" ht="17.55" customHeight="1" thickTop="1">
      <c r="A18" s="98" t="s">
        <v>85</v>
      </c>
      <c r="B18" s="81">
        <v>3693</v>
      </c>
      <c r="C18" s="81">
        <v>3693</v>
      </c>
      <c r="D18" s="47">
        <v>0</v>
      </c>
      <c r="E18" s="47">
        <v>0</v>
      </c>
      <c r="F18" s="81">
        <v>6504</v>
      </c>
      <c r="G18" s="175">
        <f>F18/B18*1000</f>
        <v>1761.169780666125</v>
      </c>
      <c r="H18" s="83">
        <f>F18/C18*1000</f>
        <v>1761.169780666125</v>
      </c>
      <c r="I18" s="176"/>
      <c r="J18" s="93"/>
      <c r="K18" s="93"/>
      <c r="L18" s="170" t="s">
        <v>81</v>
      </c>
    </row>
    <row r="19" spans="1:12" ht="17.55" customHeight="1">
      <c r="A19" s="75" t="s">
        <v>86</v>
      </c>
      <c r="B19" s="33">
        <v>156315</v>
      </c>
      <c r="C19" s="33">
        <v>155770</v>
      </c>
      <c r="D19" s="33">
        <v>545</v>
      </c>
      <c r="E19" s="47">
        <v>0</v>
      </c>
      <c r="F19" s="33">
        <v>237939</v>
      </c>
      <c r="G19" s="40">
        <f t="shared" ref="G19:G28" si="2">F19/B19*1000</f>
        <v>1522.1763746281547</v>
      </c>
      <c r="H19" s="40">
        <f t="shared" ref="H19:H31" si="3">F19/C19*1000</f>
        <v>1527.5020864094497</v>
      </c>
      <c r="I19" s="30" t="s">
        <v>53</v>
      </c>
      <c r="J19" s="84"/>
      <c r="K19" s="84"/>
      <c r="L19" s="171" t="s">
        <v>68</v>
      </c>
    </row>
    <row r="20" spans="1:12" ht="17.55" customHeight="1">
      <c r="A20" s="75" t="s">
        <v>87</v>
      </c>
      <c r="B20" s="33">
        <v>2</v>
      </c>
      <c r="C20" s="47">
        <v>0</v>
      </c>
      <c r="D20" s="47">
        <v>0</v>
      </c>
      <c r="E20" s="39">
        <v>2</v>
      </c>
      <c r="F20" s="47">
        <v>0</v>
      </c>
      <c r="G20" s="47">
        <v>0</v>
      </c>
      <c r="H20" s="47">
        <v>0</v>
      </c>
      <c r="I20" s="15" t="s">
        <v>16</v>
      </c>
      <c r="J20" s="84"/>
      <c r="K20" s="84"/>
      <c r="L20" s="171" t="s">
        <v>16</v>
      </c>
    </row>
    <row r="21" spans="1:12" s="38" customFormat="1" ht="17.55" customHeight="1">
      <c r="A21" s="75" t="s">
        <v>70</v>
      </c>
      <c r="B21" s="33">
        <f t="shared" ref="B21:B29" si="4">E21+D21+C21</f>
        <v>23726</v>
      </c>
      <c r="C21" s="99">
        <v>20587</v>
      </c>
      <c r="D21" s="100">
        <v>1008</v>
      </c>
      <c r="E21" s="100">
        <v>2131</v>
      </c>
      <c r="F21" s="99">
        <v>15349</v>
      </c>
      <c r="G21" s="40">
        <f t="shared" si="2"/>
        <v>646.92742139425104</v>
      </c>
      <c r="H21" s="40">
        <f t="shared" si="3"/>
        <v>745.56759119832907</v>
      </c>
      <c r="I21" s="37" t="s">
        <v>66</v>
      </c>
      <c r="J21" s="177"/>
      <c r="K21" s="177"/>
      <c r="L21" s="171" t="s">
        <v>66</v>
      </c>
    </row>
    <row r="22" spans="1:12" ht="17.55" customHeight="1">
      <c r="A22" s="75" t="s">
        <v>9</v>
      </c>
      <c r="B22" s="33">
        <v>23151</v>
      </c>
      <c r="C22" s="99">
        <v>23130</v>
      </c>
      <c r="D22" s="47">
        <v>0</v>
      </c>
      <c r="E22" s="100">
        <v>21</v>
      </c>
      <c r="F22" s="99">
        <v>15760</v>
      </c>
      <c r="G22" s="40">
        <f t="shared" si="2"/>
        <v>680.74813183015851</v>
      </c>
      <c r="H22" s="40">
        <f t="shared" si="3"/>
        <v>681.36619109381752</v>
      </c>
      <c r="I22" s="15" t="s">
        <v>17</v>
      </c>
      <c r="J22" s="84"/>
      <c r="K22" s="84"/>
      <c r="L22" s="171" t="s">
        <v>17</v>
      </c>
    </row>
    <row r="23" spans="1:12" ht="17.55" customHeight="1">
      <c r="A23" s="75" t="s">
        <v>3</v>
      </c>
      <c r="B23" s="33">
        <v>58805</v>
      </c>
      <c r="C23" s="99">
        <v>54347</v>
      </c>
      <c r="D23" s="100">
        <v>4458</v>
      </c>
      <c r="E23" s="47">
        <v>0</v>
      </c>
      <c r="F23" s="99">
        <v>53351</v>
      </c>
      <c r="G23" s="40">
        <f t="shared" si="2"/>
        <v>907.25278462715755</v>
      </c>
      <c r="H23" s="40">
        <f t="shared" si="3"/>
        <v>981.67332143448584</v>
      </c>
      <c r="I23" s="15" t="s">
        <v>52</v>
      </c>
      <c r="J23" s="84"/>
      <c r="K23" s="84"/>
      <c r="L23" s="171" t="s">
        <v>18</v>
      </c>
    </row>
    <row r="24" spans="1:12" ht="17.55" customHeight="1">
      <c r="A24" s="75" t="s">
        <v>34</v>
      </c>
      <c r="B24" s="33">
        <f t="shared" si="4"/>
        <v>3837</v>
      </c>
      <c r="C24" s="33">
        <v>3099</v>
      </c>
      <c r="D24" s="39">
        <v>230</v>
      </c>
      <c r="E24" s="39">
        <v>508</v>
      </c>
      <c r="F24" s="33">
        <v>3813</v>
      </c>
      <c r="G24" s="40">
        <f t="shared" si="2"/>
        <v>993.74511336982016</v>
      </c>
      <c r="H24" s="40">
        <f t="shared" si="3"/>
        <v>1230.3969022265246</v>
      </c>
      <c r="I24" s="15" t="s">
        <v>19</v>
      </c>
      <c r="J24" s="84"/>
      <c r="K24" s="84"/>
      <c r="L24" s="171" t="s">
        <v>49</v>
      </c>
    </row>
    <row r="25" spans="1:12" ht="17.55" customHeight="1">
      <c r="A25" s="75" t="s">
        <v>10</v>
      </c>
      <c r="B25" s="33">
        <v>17058</v>
      </c>
      <c r="C25" s="99">
        <v>15589</v>
      </c>
      <c r="D25" s="47">
        <v>0</v>
      </c>
      <c r="E25" s="100">
        <v>1469</v>
      </c>
      <c r="F25" s="99">
        <v>8987</v>
      </c>
      <c r="G25" s="40">
        <f t="shared" si="2"/>
        <v>526.84957204830573</v>
      </c>
      <c r="H25" s="40">
        <f t="shared" si="3"/>
        <v>576.49624735390341</v>
      </c>
      <c r="I25" s="15" t="s">
        <v>20</v>
      </c>
      <c r="J25" s="84"/>
      <c r="K25" s="84"/>
      <c r="L25" s="171" t="s">
        <v>20</v>
      </c>
    </row>
    <row r="26" spans="1:12" ht="17.55" customHeight="1">
      <c r="A26" s="75" t="s">
        <v>71</v>
      </c>
      <c r="B26" s="33">
        <v>9481</v>
      </c>
      <c r="C26" s="99">
        <v>9207</v>
      </c>
      <c r="D26" s="47">
        <v>0</v>
      </c>
      <c r="E26" s="100">
        <v>274</v>
      </c>
      <c r="F26" s="99">
        <v>15254</v>
      </c>
      <c r="G26" s="40">
        <f t="shared" si="2"/>
        <v>1608.9020145554266</v>
      </c>
      <c r="H26" s="40">
        <f t="shared" si="3"/>
        <v>1656.7828825893343</v>
      </c>
      <c r="I26" s="48" t="s">
        <v>67</v>
      </c>
      <c r="J26" s="84"/>
      <c r="K26" s="84"/>
      <c r="L26" s="171" t="s">
        <v>67</v>
      </c>
    </row>
    <row r="27" spans="1:12" s="38" customFormat="1" ht="17.55" customHeight="1">
      <c r="A27" s="75" t="s">
        <v>7</v>
      </c>
      <c r="B27" s="33">
        <v>2</v>
      </c>
      <c r="C27" s="47">
        <v>0</v>
      </c>
      <c r="D27" s="47">
        <v>0</v>
      </c>
      <c r="E27" s="100">
        <v>2</v>
      </c>
      <c r="F27" s="47">
        <v>0</v>
      </c>
      <c r="G27" s="47">
        <v>0</v>
      </c>
      <c r="H27" s="47">
        <v>0</v>
      </c>
      <c r="I27" s="37" t="s">
        <v>21</v>
      </c>
      <c r="J27" s="177"/>
      <c r="K27" s="177"/>
      <c r="L27" s="171" t="s">
        <v>21</v>
      </c>
    </row>
    <row r="28" spans="1:12" s="38" customFormat="1" ht="17.55" customHeight="1">
      <c r="A28" s="75" t="s">
        <v>8</v>
      </c>
      <c r="B28" s="33">
        <v>3491</v>
      </c>
      <c r="C28" s="99">
        <v>3383</v>
      </c>
      <c r="D28" s="100">
        <v>108</v>
      </c>
      <c r="E28" s="47">
        <v>0</v>
      </c>
      <c r="F28" s="99">
        <v>2431</v>
      </c>
      <c r="G28" s="40">
        <f t="shared" si="2"/>
        <v>696.36207390432537</v>
      </c>
      <c r="H28" s="40">
        <f t="shared" si="3"/>
        <v>718.5929648241206</v>
      </c>
      <c r="I28" s="37" t="s">
        <v>22</v>
      </c>
      <c r="J28" s="177"/>
      <c r="K28" s="177"/>
      <c r="L28" s="171" t="s">
        <v>47</v>
      </c>
    </row>
    <row r="29" spans="1:12" ht="17.55" customHeight="1">
      <c r="A29" s="75" t="s">
        <v>4</v>
      </c>
      <c r="B29" s="33">
        <f t="shared" si="4"/>
        <v>748</v>
      </c>
      <c r="C29" s="99">
        <v>572</v>
      </c>
      <c r="D29" s="100">
        <v>152</v>
      </c>
      <c r="E29" s="100">
        <v>24</v>
      </c>
      <c r="F29" s="99">
        <v>307</v>
      </c>
      <c r="G29" s="40">
        <f>F29/B29*1000</f>
        <v>410.42780748663097</v>
      </c>
      <c r="H29" s="40">
        <f t="shared" si="3"/>
        <v>536.71328671328661</v>
      </c>
      <c r="I29" s="15" t="s">
        <v>23</v>
      </c>
      <c r="J29" s="84"/>
      <c r="K29" s="84"/>
      <c r="L29" s="171" t="s">
        <v>23</v>
      </c>
    </row>
    <row r="30" spans="1:12" ht="17.55" customHeight="1">
      <c r="A30" s="75" t="s">
        <v>5</v>
      </c>
      <c r="B30" s="33">
        <v>24185</v>
      </c>
      <c r="C30" s="99">
        <v>22195</v>
      </c>
      <c r="D30" s="47">
        <v>0</v>
      </c>
      <c r="E30" s="100">
        <v>1990</v>
      </c>
      <c r="F30" s="99">
        <v>14377</v>
      </c>
      <c r="G30" s="40">
        <f t="shared" ref="G30:G31" si="5">F30/B30*1000</f>
        <v>594.45937564606163</v>
      </c>
      <c r="H30" s="40">
        <f t="shared" si="3"/>
        <v>647.75850416760522</v>
      </c>
      <c r="I30" s="15" t="s">
        <v>54</v>
      </c>
      <c r="J30" s="84"/>
      <c r="K30" s="84"/>
      <c r="L30" s="171" t="s">
        <v>54</v>
      </c>
    </row>
    <row r="31" spans="1:12" ht="17.55" customHeight="1">
      <c r="A31" s="75" t="s">
        <v>83</v>
      </c>
      <c r="B31" s="33">
        <v>1254</v>
      </c>
      <c r="C31" s="33">
        <v>585</v>
      </c>
      <c r="D31" s="47">
        <v>0</v>
      </c>
      <c r="E31" s="33">
        <v>669</v>
      </c>
      <c r="F31" s="33">
        <v>325</v>
      </c>
      <c r="G31" s="40">
        <f t="shared" si="5"/>
        <v>259.17065390749599</v>
      </c>
      <c r="H31" s="178">
        <f t="shared" si="3"/>
        <v>555.55555555555554</v>
      </c>
      <c r="I31" s="15"/>
      <c r="J31" s="84"/>
      <c r="K31" s="84"/>
      <c r="L31" s="171" t="s">
        <v>84</v>
      </c>
    </row>
    <row r="32" spans="1:12" ht="17.55" customHeight="1">
      <c r="A32" s="152" t="s">
        <v>1</v>
      </c>
      <c r="B32" s="39">
        <f>SUM(B18:B31)</f>
        <v>325748</v>
      </c>
      <c r="C32" s="39">
        <f t="shared" ref="C32:F32" si="6">SUM(C18:C31)</f>
        <v>312157</v>
      </c>
      <c r="D32" s="39">
        <f t="shared" si="6"/>
        <v>6501</v>
      </c>
      <c r="E32" s="39">
        <f t="shared" si="6"/>
        <v>7090</v>
      </c>
      <c r="F32" s="39">
        <f t="shared" si="6"/>
        <v>374397</v>
      </c>
      <c r="G32" s="179">
        <f>F32/B32*1000</f>
        <v>1149.345506342326</v>
      </c>
      <c r="H32" s="178">
        <f>F32/C32*1000</f>
        <v>1199.3868470032708</v>
      </c>
      <c r="I32" s="15" t="s">
        <v>13</v>
      </c>
      <c r="J32" s="84"/>
      <c r="K32" s="84"/>
      <c r="L32" s="171" t="s">
        <v>13</v>
      </c>
    </row>
    <row r="33" spans="1:8">
      <c r="A33" s="273" t="s">
        <v>88</v>
      </c>
      <c r="B33" s="273"/>
      <c r="C33" s="273"/>
      <c r="D33" s="273"/>
      <c r="E33" s="52"/>
      <c r="F33" s="52"/>
      <c r="G33" s="52"/>
      <c r="H33" s="52"/>
    </row>
  </sheetData>
  <mergeCells count="21">
    <mergeCell ref="G5:H5"/>
    <mergeCell ref="I5:I7"/>
    <mergeCell ref="A33:D33"/>
    <mergeCell ref="B6:E6"/>
    <mergeCell ref="G6:H6"/>
    <mergeCell ref="A2:L2"/>
    <mergeCell ref="A3:L3"/>
    <mergeCell ref="A15:A17"/>
    <mergeCell ref="B15:E15"/>
    <mergeCell ref="L5:L7"/>
    <mergeCell ref="F15:F16"/>
    <mergeCell ref="G15:H15"/>
    <mergeCell ref="I15:I17"/>
    <mergeCell ref="B16:E16"/>
    <mergeCell ref="L15:L17"/>
    <mergeCell ref="G16:H16"/>
    <mergeCell ref="A12:L12"/>
    <mergeCell ref="A13:L13"/>
    <mergeCell ref="A5:A7"/>
    <mergeCell ref="B5:E5"/>
    <mergeCell ref="F5:F6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>
    <oddFooter xml:space="preserve">&amp;C14&amp;R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zoomScaleNormal="100" workbookViewId="0">
      <selection sqref="A1:H37"/>
    </sheetView>
  </sheetViews>
  <sheetFormatPr defaultRowHeight="14.4"/>
  <cols>
    <col min="1" max="1" width="9.109375" customWidth="1"/>
    <col min="2" max="2" width="8.77734375" customWidth="1"/>
    <col min="3" max="3" width="11.109375" customWidth="1"/>
    <col min="4" max="4" width="10.21875" customWidth="1"/>
    <col min="5" max="5" width="12.21875" customWidth="1"/>
    <col min="6" max="6" width="9.88671875" customWidth="1"/>
    <col min="7" max="7" width="11.33203125" customWidth="1"/>
    <col min="8" max="8" width="13" customWidth="1"/>
    <col min="9" max="9" width="3.6640625" customWidth="1"/>
    <col min="10" max="10" width="3.33203125" customWidth="1"/>
    <col min="11" max="12" width="3.33203125" style="20" customWidth="1"/>
  </cols>
  <sheetData>
    <row r="1" spans="1:12" ht="33" customHeight="1">
      <c r="A1" s="256" t="s">
        <v>117</v>
      </c>
      <c r="B1" s="256"/>
      <c r="C1" s="256"/>
      <c r="D1" s="256"/>
      <c r="E1" s="256"/>
      <c r="F1" s="256"/>
      <c r="G1" s="256"/>
      <c r="H1" s="256"/>
    </row>
    <row r="2" spans="1:12" ht="30" customHeight="1">
      <c r="A2" s="292" t="s">
        <v>106</v>
      </c>
      <c r="B2" s="292"/>
      <c r="C2" s="292"/>
      <c r="D2" s="292"/>
      <c r="E2" s="292"/>
      <c r="F2" s="292"/>
      <c r="G2" s="292"/>
      <c r="H2" s="292"/>
    </row>
    <row r="3" spans="1:12" ht="28.8" customHeight="1" thickBot="1">
      <c r="A3" s="293" t="s">
        <v>95</v>
      </c>
      <c r="B3" s="293"/>
      <c r="C3" s="87"/>
      <c r="D3" s="87"/>
      <c r="E3" s="150"/>
      <c r="F3" s="87"/>
      <c r="G3" s="87"/>
      <c r="H3" s="188" t="s">
        <v>96</v>
      </c>
    </row>
    <row r="4" spans="1:12" ht="28.2" customHeight="1" thickTop="1">
      <c r="A4" s="278" t="s">
        <v>59</v>
      </c>
      <c r="B4" s="203" t="s">
        <v>27</v>
      </c>
      <c r="C4" s="203"/>
      <c r="D4" s="203"/>
      <c r="E4" s="203" t="s">
        <v>14</v>
      </c>
      <c r="F4" s="203" t="s">
        <v>35</v>
      </c>
      <c r="G4" s="201"/>
      <c r="H4" s="295" t="s">
        <v>39</v>
      </c>
    </row>
    <row r="5" spans="1:12" ht="28.8" customHeight="1">
      <c r="A5" s="294"/>
      <c r="B5" s="297" t="s">
        <v>98</v>
      </c>
      <c r="C5" s="297"/>
      <c r="D5" s="297"/>
      <c r="E5" s="204"/>
      <c r="F5" s="297" t="s">
        <v>43</v>
      </c>
      <c r="G5" s="298"/>
      <c r="H5" s="296"/>
      <c r="I5" s="35"/>
      <c r="J5" s="35"/>
      <c r="K5" s="35"/>
      <c r="L5" s="35"/>
    </row>
    <row r="6" spans="1:12" ht="56.4" customHeight="1" thickBot="1">
      <c r="A6" s="221"/>
      <c r="B6" s="95" t="s">
        <v>140</v>
      </c>
      <c r="C6" s="95" t="s">
        <v>141</v>
      </c>
      <c r="D6" s="95" t="s">
        <v>166</v>
      </c>
      <c r="E6" s="174" t="s">
        <v>15</v>
      </c>
      <c r="F6" s="95" t="s">
        <v>163</v>
      </c>
      <c r="G6" s="95" t="s">
        <v>162</v>
      </c>
      <c r="H6" s="296"/>
      <c r="I6" s="35"/>
      <c r="J6" s="35"/>
      <c r="K6" s="35"/>
      <c r="L6" s="35"/>
    </row>
    <row r="7" spans="1:12" s="20" customFormat="1" ht="15.6" customHeight="1" thickTop="1">
      <c r="A7" s="98" t="s">
        <v>85</v>
      </c>
      <c r="B7" s="138">
        <v>36455</v>
      </c>
      <c r="C7" s="138">
        <v>36455</v>
      </c>
      <c r="D7" s="138">
        <v>0</v>
      </c>
      <c r="E7" s="81">
        <v>194945</v>
      </c>
      <c r="F7" s="139">
        <f>E7/B7*1000</f>
        <v>5347.5517761623923</v>
      </c>
      <c r="G7" s="140">
        <f t="shared" ref="G7:G17" si="0">E7/C7*1000</f>
        <v>5347.5517761623923</v>
      </c>
      <c r="H7" s="181" t="s">
        <v>81</v>
      </c>
      <c r="I7" s="35"/>
      <c r="J7" s="35"/>
      <c r="K7" s="35"/>
      <c r="L7" s="35"/>
    </row>
    <row r="8" spans="1:12" s="20" customFormat="1" ht="15.6" customHeight="1">
      <c r="A8" s="76" t="s">
        <v>87</v>
      </c>
      <c r="B8" s="47">
        <v>1052</v>
      </c>
      <c r="C8" s="47">
        <v>957</v>
      </c>
      <c r="D8" s="39">
        <v>95</v>
      </c>
      <c r="E8" s="39">
        <v>5028</v>
      </c>
      <c r="F8" s="82">
        <f t="shared" ref="F8" si="1">E8/B8*1000</f>
        <v>4779.4676806083644</v>
      </c>
      <c r="G8" s="83">
        <f t="shared" si="0"/>
        <v>5253.9184952978057</v>
      </c>
      <c r="H8" s="182" t="s">
        <v>16</v>
      </c>
      <c r="I8" s="35"/>
      <c r="J8" s="35"/>
      <c r="K8" s="35"/>
      <c r="L8" s="35"/>
    </row>
    <row r="9" spans="1:12" s="20" customFormat="1">
      <c r="A9" s="76" t="s">
        <v>70</v>
      </c>
      <c r="B9" s="47">
        <v>2906</v>
      </c>
      <c r="C9" s="47">
        <v>2887</v>
      </c>
      <c r="D9" s="156">
        <v>19</v>
      </c>
      <c r="E9" s="156">
        <v>17527</v>
      </c>
      <c r="F9" s="82">
        <f t="shared" ref="F9:F17" si="2">E9/B9*1000</f>
        <v>6031.3145216792836</v>
      </c>
      <c r="G9" s="83">
        <f t="shared" si="0"/>
        <v>6071.0079667474893</v>
      </c>
      <c r="H9" s="183" t="s">
        <v>66</v>
      </c>
      <c r="I9" s="35"/>
      <c r="J9" s="35"/>
      <c r="K9" s="35"/>
      <c r="L9" s="35"/>
    </row>
    <row r="10" spans="1:12">
      <c r="A10" s="80" t="s">
        <v>9</v>
      </c>
      <c r="B10" s="47">
        <v>30104</v>
      </c>
      <c r="C10" s="47">
        <v>30099</v>
      </c>
      <c r="D10" s="33">
        <v>5</v>
      </c>
      <c r="E10" s="33">
        <v>201853</v>
      </c>
      <c r="F10" s="117">
        <f t="shared" si="2"/>
        <v>6705.1886792452824</v>
      </c>
      <c r="G10" s="83">
        <f t="shared" si="0"/>
        <v>6706.3025349679392</v>
      </c>
      <c r="H10" s="171" t="s">
        <v>17</v>
      </c>
      <c r="I10" s="35"/>
      <c r="J10" s="35"/>
      <c r="K10" s="35"/>
      <c r="L10" s="35"/>
    </row>
    <row r="11" spans="1:12">
      <c r="A11" s="80" t="s">
        <v>3</v>
      </c>
      <c r="B11" s="47">
        <v>3630</v>
      </c>
      <c r="C11" s="47">
        <v>3630</v>
      </c>
      <c r="D11" s="47">
        <v>0</v>
      </c>
      <c r="E11" s="33">
        <v>31549</v>
      </c>
      <c r="F11" s="82">
        <f t="shared" si="2"/>
        <v>8691.1845730027544</v>
      </c>
      <c r="G11" s="83">
        <f t="shared" si="0"/>
        <v>8691.1845730027544</v>
      </c>
      <c r="H11" s="184" t="s">
        <v>52</v>
      </c>
      <c r="I11" s="35"/>
      <c r="J11" s="35"/>
      <c r="K11" s="35"/>
      <c r="L11" s="35"/>
    </row>
    <row r="12" spans="1:12" s="20" customFormat="1">
      <c r="A12" s="80" t="s">
        <v>48</v>
      </c>
      <c r="B12" s="47">
        <v>52</v>
      </c>
      <c r="C12" s="47">
        <v>52</v>
      </c>
      <c r="D12" s="47">
        <v>0</v>
      </c>
      <c r="E12" s="105">
        <v>463</v>
      </c>
      <c r="F12" s="117">
        <f t="shared" si="2"/>
        <v>8903.8461538461524</v>
      </c>
      <c r="G12" s="83">
        <f t="shared" si="0"/>
        <v>8903.8461538461524</v>
      </c>
      <c r="H12" s="170" t="s">
        <v>49</v>
      </c>
      <c r="I12" s="35"/>
      <c r="J12" s="35"/>
      <c r="K12" s="35"/>
      <c r="L12" s="35"/>
    </row>
    <row r="13" spans="1:12">
      <c r="A13" s="80" t="s">
        <v>10</v>
      </c>
      <c r="B13" s="47">
        <v>2345</v>
      </c>
      <c r="C13" s="47">
        <v>2345</v>
      </c>
      <c r="D13" s="47">
        <v>0</v>
      </c>
      <c r="E13" s="33">
        <v>13700</v>
      </c>
      <c r="F13" s="82">
        <f t="shared" si="2"/>
        <v>5842.217484008529</v>
      </c>
      <c r="G13" s="83">
        <f t="shared" si="0"/>
        <v>5842.217484008529</v>
      </c>
      <c r="H13" s="185" t="s">
        <v>20</v>
      </c>
      <c r="I13" s="35"/>
      <c r="J13" s="35"/>
      <c r="K13" s="35"/>
      <c r="L13" s="35"/>
    </row>
    <row r="14" spans="1:12" s="20" customFormat="1" ht="17.399999999999999" customHeight="1">
      <c r="A14" s="80" t="s">
        <v>71</v>
      </c>
      <c r="B14" s="47">
        <v>64</v>
      </c>
      <c r="C14" s="106">
        <v>64</v>
      </c>
      <c r="D14" s="47">
        <v>0</v>
      </c>
      <c r="E14" s="41">
        <v>519</v>
      </c>
      <c r="F14" s="117">
        <f t="shared" si="2"/>
        <v>8109.375</v>
      </c>
      <c r="G14" s="83">
        <f t="shared" si="0"/>
        <v>8109.375</v>
      </c>
      <c r="H14" s="186" t="s">
        <v>67</v>
      </c>
      <c r="I14" s="107"/>
      <c r="J14" s="35"/>
      <c r="K14" s="35"/>
      <c r="L14" s="35"/>
    </row>
    <row r="15" spans="1:12" s="20" customFormat="1" ht="17.399999999999999" customHeight="1">
      <c r="A15" s="80" t="s">
        <v>7</v>
      </c>
      <c r="B15" s="47">
        <v>2</v>
      </c>
      <c r="C15" s="47">
        <v>2</v>
      </c>
      <c r="D15" s="47">
        <v>0</v>
      </c>
      <c r="E15" s="41">
        <v>17</v>
      </c>
      <c r="F15" s="117">
        <f t="shared" si="2"/>
        <v>8500</v>
      </c>
      <c r="G15" s="83">
        <f t="shared" si="0"/>
        <v>8500</v>
      </c>
      <c r="H15" s="186" t="s">
        <v>21</v>
      </c>
      <c r="I15" s="107"/>
      <c r="J15" s="35"/>
      <c r="K15" s="35"/>
      <c r="L15" s="35"/>
    </row>
    <row r="16" spans="1:12" s="20" customFormat="1">
      <c r="A16" s="149" t="s">
        <v>8</v>
      </c>
      <c r="B16" s="106">
        <v>63</v>
      </c>
      <c r="C16" s="105">
        <v>63</v>
      </c>
      <c r="D16" s="47">
        <v>0</v>
      </c>
      <c r="E16" s="157">
        <v>526</v>
      </c>
      <c r="F16" s="117">
        <f t="shared" si="2"/>
        <v>8349.2063492063498</v>
      </c>
      <c r="G16" s="83">
        <f t="shared" si="0"/>
        <v>8349.2063492063498</v>
      </c>
      <c r="H16" s="184" t="s">
        <v>22</v>
      </c>
      <c r="I16" s="35"/>
      <c r="J16" s="35"/>
      <c r="K16" s="35"/>
      <c r="L16" s="35"/>
    </row>
    <row r="17" spans="1:12">
      <c r="A17" s="80" t="s">
        <v>1</v>
      </c>
      <c r="B17" s="47">
        <f>B7+B8+B9+B10+B11+B12+B13+B14+B15+B16</f>
        <v>76673</v>
      </c>
      <c r="C17" s="47">
        <f>C7+C8+C9+C10+C11+C12+C13+C14+C15+C16</f>
        <v>76554</v>
      </c>
      <c r="D17" s="47">
        <f>D8+D9+D10</f>
        <v>119</v>
      </c>
      <c r="E17" s="47">
        <f>E7+E8+E9+E10+E11+E12+E13+E14+E15+E16</f>
        <v>466127</v>
      </c>
      <c r="F17" s="42">
        <f t="shared" si="2"/>
        <v>6079.4151787461033</v>
      </c>
      <c r="G17" s="42">
        <f t="shared" si="0"/>
        <v>6088.8653760744046</v>
      </c>
      <c r="H17" s="187" t="s">
        <v>13</v>
      </c>
      <c r="I17" s="35"/>
      <c r="J17" s="35"/>
      <c r="K17" s="35"/>
      <c r="L17" s="35"/>
    </row>
    <row r="18" spans="1:12" s="20" customFormat="1" ht="14.4" customHeight="1">
      <c r="A18" s="273" t="s">
        <v>88</v>
      </c>
      <c r="B18" s="273"/>
      <c r="C18" s="273"/>
      <c r="D18" s="273"/>
      <c r="E18" s="53"/>
      <c r="F18" s="53"/>
      <c r="G18" s="53"/>
      <c r="H18" s="53"/>
      <c r="I18" s="35"/>
      <c r="J18" s="35"/>
      <c r="K18" s="35"/>
      <c r="L18" s="35"/>
    </row>
    <row r="19" spans="1:12" s="20" customFormat="1" ht="14.4" customHeight="1">
      <c r="A19" s="54"/>
      <c r="B19" s="54"/>
      <c r="C19" s="54"/>
      <c r="D19" s="54"/>
      <c r="E19" s="54"/>
      <c r="F19" s="54"/>
      <c r="G19" s="54"/>
      <c r="H19" s="54"/>
      <c r="I19" s="35"/>
      <c r="J19" s="35"/>
      <c r="K19" s="35"/>
      <c r="L19" s="35"/>
    </row>
    <row r="20" spans="1:12" s="20" customFormat="1" ht="14.4" customHeight="1">
      <c r="A20" s="299" t="s">
        <v>63</v>
      </c>
      <c r="B20" s="299"/>
      <c r="C20" s="299"/>
      <c r="D20" s="299"/>
      <c r="E20" s="299"/>
      <c r="F20" s="299"/>
      <c r="G20" s="299"/>
      <c r="H20" s="299"/>
    </row>
    <row r="21" spans="1:12" ht="14.4" customHeight="1">
      <c r="A21" s="299" t="s">
        <v>130</v>
      </c>
      <c r="B21" s="299"/>
      <c r="C21" s="299"/>
      <c r="D21" s="299"/>
      <c r="E21" s="299"/>
      <c r="F21" s="299"/>
      <c r="G21" s="299"/>
      <c r="H21" s="299"/>
    </row>
    <row r="22" spans="1:12" ht="14.4" customHeight="1">
      <c r="A22" s="228" t="s">
        <v>131</v>
      </c>
      <c r="B22" s="228"/>
      <c r="C22" s="228"/>
      <c r="D22" s="228"/>
      <c r="E22" s="228"/>
      <c r="F22" s="228"/>
      <c r="G22" s="228"/>
      <c r="H22" s="228"/>
    </row>
    <row r="23" spans="1:12" ht="16.2" customHeight="1"/>
    <row r="24" spans="1:12" ht="15" customHeight="1"/>
    <row r="25" spans="1:12" ht="14.4" customHeight="1"/>
  </sheetData>
  <mergeCells count="14">
    <mergeCell ref="E4:E5"/>
    <mergeCell ref="A22:H22"/>
    <mergeCell ref="A1:H1"/>
    <mergeCell ref="A2:H2"/>
    <mergeCell ref="A3:B3"/>
    <mergeCell ref="A4:A6"/>
    <mergeCell ref="B4:D4"/>
    <mergeCell ref="F4:G4"/>
    <mergeCell ref="H4:H6"/>
    <mergeCell ref="B5:D5"/>
    <mergeCell ref="F5:G5"/>
    <mergeCell ref="A20:H20"/>
    <mergeCell ref="A21:H21"/>
    <mergeCell ref="A18:D18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orientation="portrait" r:id="rId1"/>
  <headerFooter>
    <oddFooter>&amp;C15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rightToLeft="1" topLeftCell="A11" zoomScaleNormal="100" workbookViewId="0">
      <selection activeCell="B3" sqref="A3:O41"/>
    </sheetView>
  </sheetViews>
  <sheetFormatPr defaultRowHeight="14.4"/>
  <cols>
    <col min="1" max="1" width="5.33203125" style="20" customWidth="1"/>
    <col min="2" max="2" width="9.109375" customWidth="1"/>
    <col min="9" max="9" width="12.33203125" customWidth="1"/>
    <col min="10" max="11" width="0" hidden="1" customWidth="1"/>
    <col min="12" max="12" width="0.109375" hidden="1" customWidth="1"/>
    <col min="13" max="13" width="4.77734375" customWidth="1"/>
    <col min="14" max="14" width="1" customWidth="1"/>
  </cols>
  <sheetData>
    <row r="1" spans="2:21" s="20" customFormat="1"/>
    <row r="2" spans="2:21" s="20" customFormat="1" ht="20.25" customHeight="1">
      <c r="B2" s="299" t="s">
        <v>168</v>
      </c>
      <c r="C2" s="299"/>
      <c r="D2" s="299"/>
      <c r="E2" s="299"/>
      <c r="F2" s="299"/>
      <c r="G2" s="299"/>
      <c r="H2" s="299"/>
      <c r="I2" s="299"/>
      <c r="J2" s="299"/>
    </row>
    <row r="3" spans="2:21" ht="18.75" customHeight="1">
      <c r="B3" s="299" t="s">
        <v>132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</row>
    <row r="4" spans="2:21" ht="14.4" customHeight="1">
      <c r="B4" s="231" t="s">
        <v>107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7" spans="2:21">
      <c r="B7" s="16"/>
    </row>
    <row r="10" spans="2:21">
      <c r="E10" s="34"/>
      <c r="F10" s="34"/>
    </row>
    <row r="12" spans="2:21">
      <c r="F12" s="34"/>
    </row>
    <row r="14" spans="2:21">
      <c r="U14" s="103"/>
    </row>
    <row r="20" spans="1:15" s="20" customFormat="1"/>
    <row r="21" spans="1:15" s="20" customFormat="1"/>
    <row r="22" spans="1:15" s="20" customFormat="1"/>
    <row r="23" spans="1:15" s="20" customFormat="1" ht="12" customHeight="1"/>
    <row r="24" spans="1:15" ht="18.75" customHeight="1">
      <c r="B24" s="299" t="s">
        <v>169</v>
      </c>
      <c r="C24" s="299"/>
      <c r="D24" s="299"/>
      <c r="E24" s="299"/>
      <c r="F24" s="299"/>
      <c r="G24" s="299"/>
      <c r="H24" s="299"/>
      <c r="I24" s="299"/>
      <c r="J24" s="299"/>
    </row>
    <row r="25" spans="1:15" ht="18.75" customHeight="1">
      <c r="A25" s="300" t="s">
        <v>172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</row>
    <row r="26" spans="1:15" ht="18.75" customHeight="1">
      <c r="B26" s="231" t="s">
        <v>167</v>
      </c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</row>
    <row r="41" spans="2:5">
      <c r="B41" s="226" t="s">
        <v>88</v>
      </c>
      <c r="C41" s="226"/>
      <c r="D41" s="226"/>
      <c r="E41" s="226"/>
    </row>
    <row r="42" spans="2:5">
      <c r="B42" s="6"/>
      <c r="C42" s="6"/>
      <c r="D42" s="6"/>
      <c r="E42" s="6"/>
    </row>
  </sheetData>
  <mergeCells count="7">
    <mergeCell ref="B41:E41"/>
    <mergeCell ref="B2:J2"/>
    <mergeCell ref="B24:J24"/>
    <mergeCell ref="A25:O25"/>
    <mergeCell ref="B3:N3"/>
    <mergeCell ref="B4:M4"/>
    <mergeCell ref="B26:N26"/>
  </mergeCells>
  <printOptions horizontalCentered="1" verticalCentered="1"/>
  <pageMargins left="0.196850393700787" right="0.196850393700787" top="0.39370078740157499" bottom="0.39370078740157499" header="0.31496062992126" footer="0.31496062992126"/>
  <pageSetup paperSize="9" orientation="portrait" r:id="rId1"/>
  <headerFooter>
    <oddFooter>&amp;C16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15" zoomScaleNormal="100" workbookViewId="0">
      <selection activeCell="A2" sqref="A2:K47"/>
    </sheetView>
  </sheetViews>
  <sheetFormatPr defaultRowHeight="14.4"/>
  <sheetData/>
  <printOptions horizontalCentered="1" verticalCentered="1"/>
  <pageMargins left="0.25" right="0.25" top="0.25" bottom="0.196850393700787" header="0.25" footer="0.25"/>
  <pageSetup paperSize="9" orientation="portrait" verticalDpi="4294967295" r:id="rId1"/>
  <headerFooter>
    <oddFooter>&amp;C17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38"/>
  <sheetViews>
    <sheetView rightToLeft="1" topLeftCell="A16" zoomScaleNormal="100" workbookViewId="0">
      <selection activeCell="A2" sqref="A2:H36"/>
    </sheetView>
  </sheetViews>
  <sheetFormatPr defaultRowHeight="14.4"/>
  <cols>
    <col min="1" max="1" width="8.77734375" customWidth="1"/>
    <col min="2" max="2" width="7.77734375" customWidth="1"/>
    <col min="3" max="3" width="10.88671875" customWidth="1"/>
    <col min="4" max="4" width="9" customWidth="1"/>
    <col min="5" max="5" width="11.21875" customWidth="1"/>
    <col min="6" max="6" width="8.21875" customWidth="1"/>
    <col min="7" max="7" width="9.88671875" customWidth="1"/>
    <col min="8" max="8" width="13.77734375" customWidth="1"/>
    <col min="9" max="9" width="11.21875" customWidth="1"/>
    <col min="10" max="10" width="4.88671875" customWidth="1"/>
  </cols>
  <sheetData>
    <row r="1" spans="1:15" s="17" customFormat="1"/>
    <row r="2" spans="1:15" ht="34.799999999999997" customHeight="1">
      <c r="A2" s="192" t="s">
        <v>118</v>
      </c>
      <c r="B2" s="192"/>
      <c r="C2" s="192"/>
      <c r="D2" s="192"/>
      <c r="E2" s="192"/>
      <c r="F2" s="192"/>
      <c r="G2" s="192"/>
      <c r="H2" s="192"/>
    </row>
    <row r="3" spans="1:15" s="20" customFormat="1" ht="36.6" customHeight="1">
      <c r="A3" s="197" t="s">
        <v>108</v>
      </c>
      <c r="B3" s="197"/>
      <c r="C3" s="197"/>
      <c r="D3" s="197"/>
      <c r="E3" s="197"/>
      <c r="F3" s="197"/>
      <c r="G3" s="197"/>
      <c r="H3" s="197"/>
    </row>
    <row r="4" spans="1:15" ht="20.25" customHeight="1" thickBot="1">
      <c r="A4" s="306" t="s">
        <v>61</v>
      </c>
      <c r="B4" s="307"/>
      <c r="C4" s="7"/>
      <c r="D4" s="7"/>
      <c r="E4" s="7"/>
      <c r="F4" s="7"/>
      <c r="G4" s="7"/>
      <c r="H4" s="191" t="s">
        <v>56</v>
      </c>
    </row>
    <row r="5" spans="1:15" ht="27" customHeight="1" thickTop="1">
      <c r="A5" s="278" t="s">
        <v>2</v>
      </c>
      <c r="B5" s="203" t="s">
        <v>24</v>
      </c>
      <c r="C5" s="203"/>
      <c r="D5" s="203"/>
      <c r="E5" s="203" t="s">
        <v>14</v>
      </c>
      <c r="F5" s="203" t="s">
        <v>35</v>
      </c>
      <c r="G5" s="201"/>
      <c r="H5" s="302" t="s">
        <v>39</v>
      </c>
    </row>
    <row r="6" spans="1:15" ht="30" customHeight="1">
      <c r="A6" s="294"/>
      <c r="B6" s="297" t="s">
        <v>98</v>
      </c>
      <c r="C6" s="297"/>
      <c r="D6" s="297"/>
      <c r="E6" s="204"/>
      <c r="F6" s="287" t="s">
        <v>44</v>
      </c>
      <c r="G6" s="288"/>
      <c r="H6" s="303"/>
    </row>
    <row r="7" spans="1:15" ht="72" customHeight="1" thickBot="1">
      <c r="A7" s="280"/>
      <c r="B7" s="95" t="s">
        <v>140</v>
      </c>
      <c r="C7" s="95" t="s">
        <v>141</v>
      </c>
      <c r="D7" s="95" t="s">
        <v>160</v>
      </c>
      <c r="E7" s="174" t="s">
        <v>15</v>
      </c>
      <c r="F7" s="95" t="s">
        <v>140</v>
      </c>
      <c r="G7" s="95" t="s">
        <v>170</v>
      </c>
      <c r="H7" s="304"/>
    </row>
    <row r="8" spans="1:15" s="20" customFormat="1" ht="15.6" customHeight="1" thickTop="1">
      <c r="A8" s="79" t="s">
        <v>85</v>
      </c>
      <c r="B8" s="39">
        <v>6251</v>
      </c>
      <c r="C8" s="39">
        <v>6251</v>
      </c>
      <c r="D8" s="47">
        <v>0</v>
      </c>
      <c r="E8" s="39">
        <v>35729</v>
      </c>
      <c r="F8" s="115">
        <f t="shared" ref="F8:F17" si="0">E8/B8*1000</f>
        <v>5715.7254839225725</v>
      </c>
      <c r="G8" s="45">
        <f t="shared" ref="G8:G17" si="1">E8/C8*1000</f>
        <v>5715.7254839225725</v>
      </c>
      <c r="H8" s="170" t="s">
        <v>81</v>
      </c>
    </row>
    <row r="9" spans="1:15" s="20" customFormat="1" ht="15.6" customHeight="1">
      <c r="A9" s="79" t="s">
        <v>87</v>
      </c>
      <c r="B9" s="39">
        <f t="shared" ref="B9:B10" si="2">D9+C9</f>
        <v>1052</v>
      </c>
      <c r="C9" s="39">
        <v>957</v>
      </c>
      <c r="D9" s="39">
        <v>95</v>
      </c>
      <c r="E9" s="39">
        <v>5028</v>
      </c>
      <c r="F9" s="115">
        <f t="shared" si="0"/>
        <v>4779.4676806083644</v>
      </c>
      <c r="G9" s="45">
        <f t="shared" si="1"/>
        <v>5253.9184952978057</v>
      </c>
      <c r="H9" s="170" t="s">
        <v>16</v>
      </c>
    </row>
    <row r="10" spans="1:15" s="20" customFormat="1" ht="15.6" customHeight="1">
      <c r="A10" s="79" t="s">
        <v>70</v>
      </c>
      <c r="B10" s="39">
        <f t="shared" si="2"/>
        <v>562</v>
      </c>
      <c r="C10" s="39">
        <v>559</v>
      </c>
      <c r="D10" s="39">
        <v>3</v>
      </c>
      <c r="E10" s="39">
        <v>3977</v>
      </c>
      <c r="F10" s="115">
        <f t="shared" si="0"/>
        <v>7076.5124555160146</v>
      </c>
      <c r="G10" s="45">
        <f t="shared" si="1"/>
        <v>7114.4901610017887</v>
      </c>
      <c r="H10" s="182" t="s">
        <v>82</v>
      </c>
    </row>
    <row r="11" spans="1:15" ht="15.6" customHeight="1">
      <c r="A11" s="79" t="s">
        <v>9</v>
      </c>
      <c r="B11" s="39">
        <v>8765</v>
      </c>
      <c r="C11" s="39">
        <v>8765</v>
      </c>
      <c r="D11" s="47">
        <v>0</v>
      </c>
      <c r="E11" s="39">
        <v>68148</v>
      </c>
      <c r="F11" s="115">
        <f t="shared" si="0"/>
        <v>7775.0142612664004</v>
      </c>
      <c r="G11" s="45">
        <f t="shared" si="1"/>
        <v>7775.0142612664004</v>
      </c>
      <c r="H11" s="182" t="s">
        <v>17</v>
      </c>
      <c r="L11" s="20"/>
      <c r="M11" s="20"/>
      <c r="N11" s="20"/>
      <c r="O11" s="20"/>
    </row>
    <row r="12" spans="1:15" ht="15.6" customHeight="1">
      <c r="A12" s="75" t="s">
        <v>3</v>
      </c>
      <c r="B12" s="39">
        <v>1762</v>
      </c>
      <c r="C12" s="39">
        <v>1762</v>
      </c>
      <c r="D12" s="47">
        <v>0</v>
      </c>
      <c r="E12" s="39">
        <v>16106</v>
      </c>
      <c r="F12" s="45">
        <f t="shared" si="0"/>
        <v>9140.7491486946656</v>
      </c>
      <c r="G12" s="45">
        <f t="shared" si="1"/>
        <v>9140.7491486946656</v>
      </c>
      <c r="H12" s="170" t="s">
        <v>18</v>
      </c>
      <c r="L12" s="20"/>
      <c r="M12" s="20"/>
      <c r="N12" s="20"/>
      <c r="O12" s="20"/>
    </row>
    <row r="13" spans="1:15" s="20" customFormat="1" ht="15.6" customHeight="1">
      <c r="A13" s="75" t="s">
        <v>48</v>
      </c>
      <c r="B13" s="39">
        <v>34</v>
      </c>
      <c r="C13" s="46">
        <v>34</v>
      </c>
      <c r="D13" s="47">
        <v>0</v>
      </c>
      <c r="E13" s="46">
        <v>332</v>
      </c>
      <c r="F13" s="116">
        <f t="shared" si="0"/>
        <v>9764.7058823529424</v>
      </c>
      <c r="G13" s="45">
        <f t="shared" si="1"/>
        <v>9764.7058823529424</v>
      </c>
      <c r="H13" s="170" t="s">
        <v>49</v>
      </c>
    </row>
    <row r="14" spans="1:15" s="20" customFormat="1" ht="15.6" customHeight="1">
      <c r="A14" s="75" t="s">
        <v>10</v>
      </c>
      <c r="B14" s="33">
        <v>887</v>
      </c>
      <c r="C14" s="33">
        <v>887</v>
      </c>
      <c r="D14" s="47">
        <v>0</v>
      </c>
      <c r="E14" s="33">
        <v>5649</v>
      </c>
      <c r="F14" s="42">
        <f t="shared" si="0"/>
        <v>6368.6583990980835</v>
      </c>
      <c r="G14" s="42">
        <f t="shared" si="1"/>
        <v>6368.6583990980835</v>
      </c>
      <c r="H14" s="170" t="s">
        <v>20</v>
      </c>
      <c r="K14" s="121"/>
      <c r="L14" s="121"/>
      <c r="M14" s="121"/>
      <c r="N14" s="121"/>
    </row>
    <row r="15" spans="1:15" s="20" customFormat="1" ht="15.6" customHeight="1">
      <c r="A15" s="75" t="s">
        <v>90</v>
      </c>
      <c r="B15" s="33">
        <v>41</v>
      </c>
      <c r="C15" s="33">
        <v>41</v>
      </c>
      <c r="D15" s="47">
        <v>0</v>
      </c>
      <c r="E15" s="33">
        <v>319</v>
      </c>
      <c r="F15" s="151">
        <f t="shared" si="0"/>
        <v>7780.4878048780483</v>
      </c>
      <c r="G15" s="42">
        <f t="shared" si="1"/>
        <v>7780.4878048780483</v>
      </c>
      <c r="H15" s="170" t="s">
        <v>91</v>
      </c>
    </row>
    <row r="16" spans="1:15" ht="15.6" customHeight="1">
      <c r="A16" s="75" t="s">
        <v>8</v>
      </c>
      <c r="B16" s="39">
        <v>59</v>
      </c>
      <c r="C16" s="39">
        <v>59</v>
      </c>
      <c r="D16" s="47">
        <v>0</v>
      </c>
      <c r="E16" s="100">
        <v>492</v>
      </c>
      <c r="F16" s="115">
        <f t="shared" si="0"/>
        <v>8338.9830508474588</v>
      </c>
      <c r="G16" s="45">
        <f t="shared" si="1"/>
        <v>8338.9830508474588</v>
      </c>
      <c r="H16" s="170" t="s">
        <v>22</v>
      </c>
      <c r="L16" s="20"/>
      <c r="M16" s="20"/>
      <c r="N16" s="20"/>
      <c r="O16" s="20"/>
    </row>
    <row r="17" spans="1:15">
      <c r="A17" s="75" t="s">
        <v>1</v>
      </c>
      <c r="B17" s="47">
        <f>SUM(B8:B16)</f>
        <v>19413</v>
      </c>
      <c r="C17" s="47">
        <f t="shared" ref="C17:E17" si="3">SUM(C8:C16)</f>
        <v>19315</v>
      </c>
      <c r="D17" s="47">
        <f t="shared" si="3"/>
        <v>98</v>
      </c>
      <c r="E17" s="47">
        <f t="shared" si="3"/>
        <v>135780</v>
      </c>
      <c r="F17" s="42">
        <f t="shared" si="0"/>
        <v>6994.2821820429608</v>
      </c>
      <c r="G17" s="42">
        <f t="shared" si="1"/>
        <v>7029.7696091120888</v>
      </c>
      <c r="H17" s="170" t="s">
        <v>13</v>
      </c>
      <c r="L17" s="20"/>
      <c r="M17" s="20"/>
      <c r="N17" s="20"/>
      <c r="O17" s="20"/>
    </row>
    <row r="18" spans="1:15">
      <c r="A18" s="6"/>
      <c r="B18" s="6"/>
      <c r="C18" s="6"/>
      <c r="D18" s="6"/>
      <c r="E18" s="6"/>
      <c r="F18" s="6"/>
      <c r="G18" s="6"/>
      <c r="H18" s="6"/>
      <c r="L18" s="20"/>
      <c r="M18" s="20"/>
      <c r="N18" s="20"/>
      <c r="O18" s="20"/>
    </row>
    <row r="19" spans="1:15" ht="27.75" customHeight="1">
      <c r="A19" s="301" t="s">
        <v>171</v>
      </c>
      <c r="B19" s="301"/>
      <c r="C19" s="301"/>
      <c r="D19" s="301"/>
      <c r="E19" s="301"/>
      <c r="F19" s="301"/>
      <c r="G19" s="301"/>
      <c r="H19" s="301"/>
    </row>
    <row r="20" spans="1:15" s="20" customFormat="1" ht="25.5" customHeight="1">
      <c r="A20" s="197" t="s">
        <v>92</v>
      </c>
      <c r="B20" s="197"/>
      <c r="C20" s="197"/>
      <c r="D20" s="197"/>
      <c r="E20" s="197"/>
      <c r="F20" s="197"/>
      <c r="G20" s="197"/>
      <c r="H20" s="197"/>
      <c r="J20" s="20" t="s">
        <v>55</v>
      </c>
    </row>
    <row r="21" spans="1:15" ht="17.25" customHeight="1">
      <c r="A21" s="197" t="s">
        <v>109</v>
      </c>
      <c r="B21" s="197"/>
      <c r="C21" s="197"/>
      <c r="D21" s="197"/>
      <c r="E21" s="197"/>
      <c r="F21" s="197"/>
      <c r="G21" s="197"/>
      <c r="H21" s="197"/>
    </row>
    <row r="22" spans="1:15" ht="15.75" customHeight="1" thickBot="1">
      <c r="A22" s="306" t="s">
        <v>133</v>
      </c>
      <c r="B22" s="306"/>
      <c r="C22" s="190"/>
      <c r="D22" s="190"/>
      <c r="E22" s="190"/>
      <c r="F22" s="190"/>
      <c r="G22" s="190"/>
      <c r="H22" s="191" t="s">
        <v>57</v>
      </c>
    </row>
    <row r="23" spans="1:15" ht="27" customHeight="1" thickTop="1">
      <c r="A23" s="278" t="s">
        <v>2</v>
      </c>
      <c r="B23" s="203" t="s">
        <v>24</v>
      </c>
      <c r="C23" s="203"/>
      <c r="D23" s="203"/>
      <c r="E23" s="203" t="s">
        <v>14</v>
      </c>
      <c r="F23" s="203" t="s">
        <v>35</v>
      </c>
      <c r="G23" s="201"/>
      <c r="H23" s="302" t="s">
        <v>39</v>
      </c>
    </row>
    <row r="24" spans="1:15" ht="24.6" customHeight="1">
      <c r="A24" s="279"/>
      <c r="B24" s="305" t="s">
        <v>98</v>
      </c>
      <c r="C24" s="305"/>
      <c r="D24" s="305"/>
      <c r="E24" s="204"/>
      <c r="F24" s="287" t="s">
        <v>43</v>
      </c>
      <c r="G24" s="288"/>
      <c r="H24" s="303"/>
    </row>
    <row r="25" spans="1:15" ht="60" customHeight="1" thickBot="1">
      <c r="A25" s="280"/>
      <c r="B25" s="94" t="s">
        <v>140</v>
      </c>
      <c r="C25" s="95" t="s">
        <v>141</v>
      </c>
      <c r="D25" s="95" t="s">
        <v>160</v>
      </c>
      <c r="E25" s="174" t="s">
        <v>15</v>
      </c>
      <c r="F25" s="95" t="s">
        <v>72</v>
      </c>
      <c r="G25" s="95" t="s">
        <v>73</v>
      </c>
      <c r="H25" s="304"/>
    </row>
    <row r="26" spans="1:15" s="38" customFormat="1" ht="15" thickTop="1">
      <c r="A26" s="79" t="s">
        <v>85</v>
      </c>
      <c r="B26" s="141">
        <v>30204</v>
      </c>
      <c r="C26" s="43">
        <v>30204</v>
      </c>
      <c r="D26" s="47">
        <v>0</v>
      </c>
      <c r="E26" s="43">
        <v>159216</v>
      </c>
      <c r="F26" s="122">
        <f>E26/B26*1000</f>
        <v>5271.3547874453716</v>
      </c>
      <c r="G26" s="40">
        <f>E26/C26*1000</f>
        <v>5271.3547874453716</v>
      </c>
      <c r="H26" s="170" t="s">
        <v>81</v>
      </c>
    </row>
    <row r="27" spans="1:15" s="20" customFormat="1" ht="14.4" customHeight="1">
      <c r="A27" s="79" t="s">
        <v>70</v>
      </c>
      <c r="B27" s="99">
        <f t="shared" ref="B27:B28" si="4">C27+D27</f>
        <v>2344</v>
      </c>
      <c r="C27" s="41">
        <v>2328</v>
      </c>
      <c r="D27" s="44">
        <v>16</v>
      </c>
      <c r="E27" s="41">
        <v>13550</v>
      </c>
      <c r="F27" s="40">
        <f t="shared" ref="F27:F34" si="5">E27/B27*1000</f>
        <v>5780.7167235494881</v>
      </c>
      <c r="G27" s="40">
        <f t="shared" ref="G27:G34" si="6">E27/C27*1000</f>
        <v>5820.4467353951886</v>
      </c>
      <c r="H27" s="182" t="s">
        <v>82</v>
      </c>
    </row>
    <row r="28" spans="1:15" s="20" customFormat="1" ht="14.4" customHeight="1">
      <c r="A28" s="79" t="s">
        <v>9</v>
      </c>
      <c r="B28" s="99">
        <f t="shared" si="4"/>
        <v>21339</v>
      </c>
      <c r="C28" s="41">
        <v>21334</v>
      </c>
      <c r="D28" s="44">
        <v>5</v>
      </c>
      <c r="E28" s="41">
        <v>133705</v>
      </c>
      <c r="F28" s="40">
        <f t="shared" si="5"/>
        <v>6265.7575331552562</v>
      </c>
      <c r="G28" s="122">
        <f t="shared" si="6"/>
        <v>6267.2260241867443</v>
      </c>
      <c r="H28" s="182" t="s">
        <v>17</v>
      </c>
    </row>
    <row r="29" spans="1:15" s="20" customFormat="1" ht="14.4" customHeight="1">
      <c r="A29" s="75" t="s">
        <v>3</v>
      </c>
      <c r="B29" s="99">
        <v>1868</v>
      </c>
      <c r="C29" s="41">
        <v>1868</v>
      </c>
      <c r="D29" s="47">
        <v>0</v>
      </c>
      <c r="E29" s="41">
        <v>15443</v>
      </c>
      <c r="F29" s="40">
        <f t="shared" si="5"/>
        <v>8267.13062098501</v>
      </c>
      <c r="G29" s="40">
        <f t="shared" si="6"/>
        <v>8267.13062098501</v>
      </c>
      <c r="H29" s="170" t="s">
        <v>18</v>
      </c>
    </row>
    <row r="30" spans="1:15" s="20" customFormat="1" ht="14.4" customHeight="1">
      <c r="A30" s="75" t="s">
        <v>48</v>
      </c>
      <c r="B30" s="99">
        <v>18</v>
      </c>
      <c r="C30" s="41">
        <v>18</v>
      </c>
      <c r="D30" s="47">
        <v>0</v>
      </c>
      <c r="E30" s="41">
        <v>131</v>
      </c>
      <c r="F30" s="40">
        <f t="shared" si="5"/>
        <v>7277.7777777777774</v>
      </c>
      <c r="G30" s="40">
        <f t="shared" si="6"/>
        <v>7277.7777777777774</v>
      </c>
      <c r="H30" s="170" t="s">
        <v>49</v>
      </c>
    </row>
    <row r="31" spans="1:15" s="20" customFormat="1" ht="14.4" customHeight="1">
      <c r="A31" s="75" t="s">
        <v>10</v>
      </c>
      <c r="B31" s="99">
        <v>1458</v>
      </c>
      <c r="C31" s="33">
        <v>1458</v>
      </c>
      <c r="D31" s="47">
        <v>0</v>
      </c>
      <c r="E31" s="33">
        <v>8051</v>
      </c>
      <c r="F31" s="40">
        <f t="shared" si="5"/>
        <v>5521.947873799726</v>
      </c>
      <c r="G31" s="40">
        <f t="shared" si="6"/>
        <v>5521.947873799726</v>
      </c>
      <c r="H31" s="170" t="s">
        <v>20</v>
      </c>
    </row>
    <row r="32" spans="1:15" s="20" customFormat="1" ht="14.4" customHeight="1">
      <c r="A32" s="75" t="s">
        <v>71</v>
      </c>
      <c r="B32" s="99">
        <v>23</v>
      </c>
      <c r="C32" s="33">
        <v>23</v>
      </c>
      <c r="D32" s="47">
        <v>0</v>
      </c>
      <c r="E32" s="33">
        <v>200</v>
      </c>
      <c r="F32" s="40">
        <f t="shared" si="5"/>
        <v>8695.6521739130421</v>
      </c>
      <c r="G32" s="40">
        <f t="shared" si="6"/>
        <v>8695.6521739130421</v>
      </c>
      <c r="H32" s="187" t="s">
        <v>67</v>
      </c>
    </row>
    <row r="33" spans="1:17" s="20" customFormat="1" ht="14.4" customHeight="1">
      <c r="A33" s="75" t="s">
        <v>7</v>
      </c>
      <c r="B33" s="99">
        <v>2</v>
      </c>
      <c r="C33" s="41">
        <v>2</v>
      </c>
      <c r="D33" s="47">
        <v>0</v>
      </c>
      <c r="E33" s="41">
        <v>17</v>
      </c>
      <c r="F33" s="40">
        <f t="shared" ref="F33" si="7">E33/B33*1000</f>
        <v>8500</v>
      </c>
      <c r="G33" s="40">
        <f t="shared" ref="G33" si="8">E33/C33*1000</f>
        <v>8500</v>
      </c>
      <c r="H33" s="185" t="s">
        <v>110</v>
      </c>
    </row>
    <row r="34" spans="1:17" s="20" customFormat="1" ht="14.4" customHeight="1">
      <c r="A34" s="75" t="s">
        <v>8</v>
      </c>
      <c r="B34" s="99">
        <v>4</v>
      </c>
      <c r="C34" s="41">
        <v>4</v>
      </c>
      <c r="D34" s="47">
        <v>0</v>
      </c>
      <c r="E34" s="41">
        <v>34</v>
      </c>
      <c r="F34" s="40">
        <f t="shared" si="5"/>
        <v>8500</v>
      </c>
      <c r="G34" s="40">
        <f t="shared" si="6"/>
        <v>8500</v>
      </c>
      <c r="H34" s="170" t="s">
        <v>22</v>
      </c>
    </row>
    <row r="35" spans="1:17">
      <c r="A35" s="21" t="s">
        <v>1</v>
      </c>
      <c r="B35" s="100">
        <f>SUM(B26:B34)</f>
        <v>57260</v>
      </c>
      <c r="C35" s="33">
        <f>SUM(C26:C34)</f>
        <v>57239</v>
      </c>
      <c r="D35" s="33">
        <f>SUM(D26:D34)</f>
        <v>21</v>
      </c>
      <c r="E35" s="33">
        <f>SUM(E26:E34)</f>
        <v>330347</v>
      </c>
      <c r="F35" s="42">
        <f>E35/B35*1000</f>
        <v>5769.2455466294095</v>
      </c>
      <c r="G35" s="42">
        <f>E35/C35*1000</f>
        <v>5771.3621831268883</v>
      </c>
      <c r="H35" s="170" t="s">
        <v>13</v>
      </c>
      <c r="L35" s="121"/>
      <c r="M35" s="121"/>
      <c r="N35" s="121"/>
      <c r="O35" s="121"/>
      <c r="P35" s="121"/>
      <c r="Q35" s="121"/>
    </row>
    <row r="36" spans="1:17">
      <c r="A36" s="226" t="s">
        <v>88</v>
      </c>
      <c r="B36" s="226"/>
      <c r="C36" s="226"/>
      <c r="D36" s="226"/>
    </row>
    <row r="38" spans="1:17">
      <c r="A38" s="301"/>
      <c r="B38" s="301"/>
      <c r="C38" s="301"/>
      <c r="D38" s="301"/>
      <c r="E38" s="301"/>
      <c r="F38" s="301"/>
      <c r="G38" s="301"/>
      <c r="H38" s="301"/>
    </row>
  </sheetData>
  <mergeCells count="23">
    <mergeCell ref="A22:B22"/>
    <mergeCell ref="A21:H21"/>
    <mergeCell ref="A23:A25"/>
    <mergeCell ref="A19:H19"/>
    <mergeCell ref="A20:H20"/>
    <mergeCell ref="A2:H2"/>
    <mergeCell ref="F5:G5"/>
    <mergeCell ref="H5:H7"/>
    <mergeCell ref="B6:D6"/>
    <mergeCell ref="F6:G6"/>
    <mergeCell ref="A5:A7"/>
    <mergeCell ref="B5:D5"/>
    <mergeCell ref="E5:E6"/>
    <mergeCell ref="A4:B4"/>
    <mergeCell ref="A3:H3"/>
    <mergeCell ref="A38:H38"/>
    <mergeCell ref="B23:D23"/>
    <mergeCell ref="E23:E24"/>
    <mergeCell ref="F23:G23"/>
    <mergeCell ref="H23:H25"/>
    <mergeCell ref="B24:D24"/>
    <mergeCell ref="F24:G24"/>
    <mergeCell ref="A36:D36"/>
  </mergeCells>
  <printOptions horizontalCentered="1" verticalCentered="1"/>
  <pageMargins left="0.98425196850393704" right="1.234251969" top="0.511811023622047" bottom="0.511811023622047" header="0.31496062992126" footer="0.31496062992126"/>
  <pageSetup paperSize="9" scale="93" orientation="portrait" r:id="rId1"/>
  <headerFooter>
    <oddFooter xml:space="preserve">&amp;C18&amp;R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rightToLeft="1" tabSelected="1" topLeftCell="A5" zoomScaleNormal="100" zoomScaleSheetLayoutView="70" workbookViewId="0">
      <selection activeCell="I28" sqref="I28"/>
    </sheetView>
  </sheetViews>
  <sheetFormatPr defaultColWidth="9" defaultRowHeight="14.4"/>
  <cols>
    <col min="1" max="1" width="21.109375" style="20" customWidth="1"/>
    <col min="2" max="2" width="11.33203125" style="20" customWidth="1"/>
    <col min="3" max="3" width="14.109375" style="20" customWidth="1"/>
    <col min="4" max="4" width="14.88671875" style="20" customWidth="1"/>
    <col min="5" max="5" width="13.77734375" style="20" customWidth="1"/>
    <col min="6" max="8" width="9" style="20"/>
    <col min="9" max="9" width="11.109375" style="20" customWidth="1"/>
    <col min="10" max="11" width="0" style="20" hidden="1" customWidth="1"/>
    <col min="12" max="12" width="0.109375" style="20" hidden="1" customWidth="1"/>
    <col min="13" max="14" width="0" style="20" hidden="1" customWidth="1"/>
    <col min="15" max="19" width="9" style="20"/>
    <col min="20" max="20" width="20.5546875" style="20" customWidth="1"/>
    <col min="21" max="16384" width="9" style="20"/>
  </cols>
  <sheetData>
    <row r="1" spans="1:20" ht="33" customHeight="1">
      <c r="A1" s="192" t="s">
        <v>145</v>
      </c>
      <c r="B1" s="192"/>
      <c r="C1" s="192"/>
      <c r="D1" s="192"/>
      <c r="E1" s="192"/>
    </row>
    <row r="2" spans="1:20" ht="33" customHeight="1">
      <c r="A2" s="210" t="s">
        <v>119</v>
      </c>
      <c r="B2" s="210"/>
      <c r="C2" s="210"/>
      <c r="D2" s="210"/>
      <c r="E2" s="210"/>
    </row>
    <row r="3" spans="1:20" ht="16.5" customHeight="1" thickBot="1">
      <c r="A3" s="56" t="s">
        <v>74</v>
      </c>
      <c r="B3" s="57"/>
      <c r="C3" s="57"/>
      <c r="D3" s="58"/>
      <c r="E3" s="27" t="s">
        <v>75</v>
      </c>
    </row>
    <row r="4" spans="1:20" ht="18" customHeight="1" thickTop="1">
      <c r="A4" s="211" t="s">
        <v>11</v>
      </c>
      <c r="B4" s="59" t="s">
        <v>76</v>
      </c>
      <c r="C4" s="59" t="s">
        <v>29</v>
      </c>
      <c r="D4" s="118" t="s">
        <v>30</v>
      </c>
      <c r="E4" s="118" t="s">
        <v>31</v>
      </c>
      <c r="F4" s="6"/>
    </row>
    <row r="5" spans="1:20" ht="18" customHeight="1" thickBot="1">
      <c r="A5" s="212"/>
      <c r="B5" s="120" t="s">
        <v>77</v>
      </c>
      <c r="C5" s="120" t="s">
        <v>32</v>
      </c>
      <c r="D5" s="119" t="s">
        <v>33</v>
      </c>
      <c r="E5" s="119" t="s">
        <v>36</v>
      </c>
      <c r="F5" s="7"/>
    </row>
    <row r="6" spans="1:20" ht="13.5" customHeight="1" thickTop="1">
      <c r="A6" s="220" t="s">
        <v>111</v>
      </c>
      <c r="B6" s="61" t="s">
        <v>78</v>
      </c>
      <c r="C6" s="60">
        <v>6.97</v>
      </c>
      <c r="D6" s="63">
        <v>3040</v>
      </c>
      <c r="E6" s="64">
        <v>317.61</v>
      </c>
    </row>
    <row r="7" spans="1:20" ht="12" customHeight="1">
      <c r="A7" s="216"/>
      <c r="B7" s="61" t="s">
        <v>79</v>
      </c>
      <c r="C7" s="65">
        <v>9.3000000000000007</v>
      </c>
      <c r="D7" s="32">
        <v>2228</v>
      </c>
      <c r="E7" s="64">
        <v>384</v>
      </c>
    </row>
    <row r="8" spans="1:20" ht="12" customHeight="1">
      <c r="A8" s="216"/>
      <c r="B8" s="62" t="s">
        <v>80</v>
      </c>
      <c r="C8" s="65">
        <v>1.32</v>
      </c>
      <c r="D8" s="32">
        <v>558</v>
      </c>
      <c r="E8" s="64">
        <v>246</v>
      </c>
      <c r="T8" s="216"/>
    </row>
    <row r="9" spans="1:20" ht="12" customHeight="1">
      <c r="A9" s="216"/>
      <c r="B9" s="61" t="s">
        <v>89</v>
      </c>
      <c r="C9" s="61">
        <v>0.26</v>
      </c>
      <c r="D9" s="109">
        <v>5151.6000000000004</v>
      </c>
      <c r="E9" s="110">
        <v>564</v>
      </c>
      <c r="F9" s="34"/>
      <c r="T9" s="216"/>
    </row>
    <row r="10" spans="1:20" ht="12" customHeight="1">
      <c r="A10" s="218" t="s">
        <v>112</v>
      </c>
      <c r="B10" s="61">
        <v>2020</v>
      </c>
      <c r="C10" s="61">
        <v>0.6</v>
      </c>
      <c r="D10" s="109">
        <v>4054</v>
      </c>
      <c r="E10" s="110">
        <v>965</v>
      </c>
      <c r="T10" s="216"/>
    </row>
    <row r="11" spans="1:20" ht="12" customHeight="1">
      <c r="A11" s="219"/>
      <c r="B11" s="61" t="s">
        <v>115</v>
      </c>
      <c r="C11" s="61">
        <v>0.13</v>
      </c>
      <c r="D11" s="61">
        <v>3259</v>
      </c>
      <c r="E11" s="74">
        <v>767</v>
      </c>
      <c r="T11" s="216"/>
    </row>
    <row r="12" spans="1:20" ht="12" customHeight="1">
      <c r="A12" s="213" t="s">
        <v>143</v>
      </c>
      <c r="B12" s="61" t="s">
        <v>78</v>
      </c>
      <c r="C12" s="60">
        <v>0.84</v>
      </c>
      <c r="D12" s="31">
        <v>2595</v>
      </c>
      <c r="E12" s="66">
        <v>1907</v>
      </c>
      <c r="T12" s="216"/>
    </row>
    <row r="13" spans="1:20" ht="12" customHeight="1">
      <c r="A13" s="214"/>
      <c r="B13" s="61" t="s">
        <v>79</v>
      </c>
      <c r="C13" s="60">
        <v>0.86</v>
      </c>
      <c r="D13" s="32">
        <v>1853</v>
      </c>
      <c r="E13" s="67">
        <v>2668</v>
      </c>
      <c r="T13" s="217"/>
    </row>
    <row r="14" spans="1:20" ht="12" customHeight="1">
      <c r="A14" s="214"/>
      <c r="B14" s="61" t="s">
        <v>80</v>
      </c>
      <c r="C14" s="60">
        <v>0.37</v>
      </c>
      <c r="D14" s="32">
        <v>633</v>
      </c>
      <c r="E14" s="67">
        <v>1656</v>
      </c>
      <c r="L14" s="14"/>
    </row>
    <row r="15" spans="1:20" ht="12" customHeight="1">
      <c r="A15" s="214"/>
      <c r="B15" s="61" t="s">
        <v>89</v>
      </c>
      <c r="C15" s="61">
        <v>0.02</v>
      </c>
      <c r="D15" s="109">
        <v>4732</v>
      </c>
      <c r="E15" s="110">
        <v>3923.5</v>
      </c>
    </row>
    <row r="16" spans="1:20" ht="12" customHeight="1">
      <c r="A16" s="214"/>
      <c r="B16" s="61">
        <v>2020</v>
      </c>
      <c r="C16" s="61">
        <v>0.22</v>
      </c>
      <c r="D16" s="109">
        <v>4193</v>
      </c>
      <c r="E16" s="110">
        <v>6748</v>
      </c>
    </row>
    <row r="17" spans="1:18" ht="12" customHeight="1">
      <c r="A17" s="215"/>
      <c r="B17" s="61" t="s">
        <v>115</v>
      </c>
      <c r="C17" s="61">
        <v>0.03</v>
      </c>
      <c r="D17" s="61">
        <v>3744</v>
      </c>
      <c r="E17" s="74">
        <v>4661</v>
      </c>
    </row>
    <row r="18" spans="1:18" ht="12" customHeight="1">
      <c r="A18" s="221" t="s">
        <v>144</v>
      </c>
      <c r="B18" s="111" t="s">
        <v>78</v>
      </c>
      <c r="C18" s="112">
        <v>120.5</v>
      </c>
      <c r="D18" s="113">
        <v>853.9</v>
      </c>
      <c r="E18" s="114">
        <v>5999.6</v>
      </c>
      <c r="G18" s="18"/>
    </row>
    <row r="19" spans="1:18" ht="12" customHeight="1">
      <c r="A19" s="200"/>
      <c r="B19" s="61" t="s">
        <v>79</v>
      </c>
      <c r="C19" s="69">
        <v>93</v>
      </c>
      <c r="D19" s="60">
        <v>831.6</v>
      </c>
      <c r="E19" s="68">
        <v>6939.4</v>
      </c>
    </row>
    <row r="20" spans="1:18" ht="12" customHeight="1">
      <c r="A20" s="200"/>
      <c r="B20" s="61" t="s">
        <v>80</v>
      </c>
      <c r="C20" s="69">
        <v>280.3</v>
      </c>
      <c r="D20" s="60">
        <v>1133.8</v>
      </c>
      <c r="E20" s="68">
        <v>6744.4</v>
      </c>
    </row>
    <row r="21" spans="1:18" ht="12" customHeight="1">
      <c r="A21" s="200"/>
      <c r="B21" s="61" t="s">
        <v>89</v>
      </c>
      <c r="C21" s="61">
        <v>76.900000000000006</v>
      </c>
      <c r="D21" s="91">
        <v>918.3</v>
      </c>
      <c r="E21" s="74">
        <v>6957.5</v>
      </c>
    </row>
    <row r="22" spans="1:18" ht="12" customHeight="1">
      <c r="A22" s="200"/>
      <c r="B22" s="61">
        <v>2020</v>
      </c>
      <c r="C22" s="61">
        <v>366.7</v>
      </c>
      <c r="D22" s="91">
        <v>1034.3</v>
      </c>
      <c r="E22" s="74">
        <v>6994.6</v>
      </c>
    </row>
    <row r="23" spans="1:18" ht="12" customHeight="1">
      <c r="A23" s="222"/>
      <c r="B23" s="61" t="s">
        <v>115</v>
      </c>
      <c r="C23" s="61">
        <v>230.8</v>
      </c>
      <c r="D23" s="61">
        <v>1148.8</v>
      </c>
      <c r="E23" s="74">
        <v>6079.4</v>
      </c>
    </row>
    <row r="24" spans="1:18">
      <c r="A24" s="224" t="s">
        <v>113</v>
      </c>
      <c r="B24" s="224"/>
      <c r="C24" s="224"/>
      <c r="D24" s="224"/>
      <c r="E24" s="224"/>
    </row>
    <row r="25" spans="1:18" ht="17.25" customHeight="1">
      <c r="A25" s="224"/>
      <c r="B25" s="224"/>
      <c r="C25" s="224"/>
      <c r="D25" s="224"/>
      <c r="E25" s="224"/>
    </row>
    <row r="26" spans="1:18" ht="13.5" customHeight="1">
      <c r="A26" s="226" t="s">
        <v>135</v>
      </c>
      <c r="B26" s="226"/>
      <c r="C26" s="226"/>
      <c r="D26" s="226"/>
      <c r="E26" s="226"/>
    </row>
    <row r="27" spans="1:18" ht="14.25" customHeight="1">
      <c r="A27" s="225"/>
      <c r="B27" s="225"/>
      <c r="C27" s="225"/>
      <c r="D27" s="225"/>
      <c r="E27" s="154"/>
      <c r="F27" s="55"/>
    </row>
    <row r="28" spans="1:18" ht="17.25" customHeight="1">
      <c r="A28" s="70"/>
      <c r="B28" s="70"/>
      <c r="C28" s="70"/>
      <c r="D28" s="70"/>
      <c r="E28" s="70"/>
      <c r="R28" s="34"/>
    </row>
    <row r="32" spans="1:18">
      <c r="G32" s="71"/>
    </row>
    <row r="38" spans="1:13" ht="53.25" customHeight="1">
      <c r="M38" s="72"/>
    </row>
    <row r="43" spans="1:13">
      <c r="A43" s="223"/>
      <c r="B43" s="223"/>
      <c r="C43" s="223"/>
      <c r="D43" s="223"/>
    </row>
    <row r="44" spans="1:13" ht="17.25" customHeight="1">
      <c r="E44" s="73"/>
      <c r="F44" s="73"/>
      <c r="G44" s="73"/>
    </row>
  </sheetData>
  <mergeCells count="12">
    <mergeCell ref="A18:A23"/>
    <mergeCell ref="A43:D43"/>
    <mergeCell ref="A24:E25"/>
    <mergeCell ref="A27:D27"/>
    <mergeCell ref="A26:E26"/>
    <mergeCell ref="A1:E1"/>
    <mergeCell ref="A2:E2"/>
    <mergeCell ref="A4:A5"/>
    <mergeCell ref="A12:A17"/>
    <mergeCell ref="T8:T13"/>
    <mergeCell ref="A10:A11"/>
    <mergeCell ref="A6:A9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>
    <oddFooter>&amp;L          &amp;C5</oddFooter>
  </headerFooter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rightToLeft="1" topLeftCell="A11" zoomScaleNormal="100" workbookViewId="0">
      <selection sqref="A1:I42"/>
    </sheetView>
  </sheetViews>
  <sheetFormatPr defaultRowHeight="14.4"/>
  <cols>
    <col min="1" max="1" width="6.6640625" customWidth="1"/>
    <col min="2" max="2" width="6.109375" customWidth="1"/>
    <col min="8" max="8" width="8.109375" customWidth="1"/>
    <col min="9" max="9" width="11.109375" customWidth="1"/>
    <col min="10" max="11" width="0" hidden="1" customWidth="1"/>
    <col min="12" max="12" width="0.109375" hidden="1" customWidth="1"/>
    <col min="13" max="14" width="0" hidden="1" customWidth="1"/>
  </cols>
  <sheetData>
    <row r="1" spans="1:10" s="20" customFormat="1"/>
    <row r="2" spans="1:10" s="20" customFormat="1">
      <c r="A2" s="227"/>
      <c r="B2" s="227"/>
      <c r="C2" s="227"/>
      <c r="D2" s="227"/>
      <c r="E2" s="227"/>
      <c r="F2" s="227"/>
      <c r="G2" s="227"/>
      <c r="H2" s="227"/>
      <c r="I2" s="227"/>
    </row>
    <row r="3" spans="1:10" s="20" customFormat="1">
      <c r="A3" s="227"/>
      <c r="B3" s="227"/>
      <c r="C3" s="227"/>
      <c r="D3" s="227"/>
      <c r="E3" s="227"/>
      <c r="F3" s="227"/>
      <c r="G3" s="227"/>
      <c r="H3" s="227"/>
      <c r="I3" s="227"/>
    </row>
    <row r="4" spans="1:10">
      <c r="A4" s="228"/>
      <c r="B4" s="228"/>
      <c r="C4" s="228"/>
      <c r="D4" s="228"/>
      <c r="E4" s="228"/>
      <c r="F4" s="228"/>
      <c r="G4" s="228"/>
      <c r="H4" s="228"/>
      <c r="I4" s="228"/>
    </row>
    <row r="6" spans="1:10">
      <c r="A6" s="16"/>
    </row>
    <row r="10" spans="1:10">
      <c r="E10" s="34"/>
      <c r="F10" s="34"/>
    </row>
    <row r="12" spans="1:10">
      <c r="F12" s="34"/>
      <c r="I12" s="18"/>
      <c r="J12" s="18"/>
    </row>
    <row r="14" spans="1:10">
      <c r="I14" s="18"/>
      <c r="J14" s="18"/>
    </row>
    <row r="15" spans="1:10" s="20" customFormat="1">
      <c r="I15" s="18"/>
      <c r="J15" s="18"/>
    </row>
    <row r="17" spans="1:19">
      <c r="A17" s="227"/>
      <c r="B17" s="227"/>
      <c r="C17" s="227"/>
      <c r="D17" s="227"/>
      <c r="E17" s="227"/>
      <c r="F17" s="227"/>
      <c r="G17" s="227"/>
      <c r="H17" s="227"/>
      <c r="I17" s="227"/>
    </row>
    <row r="18" spans="1:19" s="20" customFormat="1">
      <c r="A18" s="227"/>
      <c r="B18" s="227"/>
      <c r="C18" s="227"/>
      <c r="D18" s="227"/>
      <c r="E18" s="227"/>
      <c r="F18" s="227"/>
      <c r="G18" s="227"/>
      <c r="H18" s="227"/>
      <c r="I18" s="227"/>
    </row>
    <row r="19" spans="1:19" s="20" customFormat="1">
      <c r="A19" s="36"/>
      <c r="B19" s="36"/>
      <c r="C19" s="36"/>
      <c r="D19" s="36"/>
      <c r="E19" s="36"/>
      <c r="F19" s="36"/>
      <c r="G19" s="36"/>
      <c r="H19" s="36"/>
      <c r="I19" s="36"/>
    </row>
    <row r="20" spans="1:19" s="20" customFormat="1">
      <c r="A20" s="36"/>
      <c r="B20" s="36"/>
      <c r="C20" s="36"/>
      <c r="D20" s="36"/>
      <c r="E20" s="36"/>
      <c r="F20" s="36"/>
      <c r="G20" s="36"/>
      <c r="H20" s="36"/>
      <c r="I20" s="36"/>
    </row>
    <row r="21" spans="1:19" s="20" customFormat="1">
      <c r="A21" s="36"/>
      <c r="B21" s="36"/>
      <c r="C21" s="36"/>
      <c r="D21" s="36"/>
      <c r="E21" s="36"/>
      <c r="F21" s="36"/>
      <c r="G21" s="36"/>
      <c r="H21" s="36"/>
      <c r="I21" s="36"/>
    </row>
    <row r="22" spans="1:19" s="20" customFormat="1">
      <c r="A22" s="36"/>
      <c r="B22" s="36"/>
      <c r="C22" s="36"/>
      <c r="D22" s="36"/>
      <c r="E22" s="36"/>
      <c r="F22" s="36"/>
      <c r="G22" s="36"/>
      <c r="H22" s="36"/>
      <c r="I22" s="36"/>
    </row>
    <row r="23" spans="1:19" s="20" customFormat="1">
      <c r="A23" s="25"/>
      <c r="B23" s="25"/>
      <c r="C23" s="25"/>
      <c r="D23" s="25"/>
      <c r="E23" s="25"/>
      <c r="F23" s="25"/>
      <c r="G23" s="25"/>
      <c r="H23" s="25"/>
      <c r="I23" s="25"/>
    </row>
    <row r="24" spans="1:19">
      <c r="S24" s="136" t="s">
        <v>97</v>
      </c>
    </row>
    <row r="25" spans="1:19">
      <c r="S25" s="137"/>
    </row>
    <row r="26" spans="1:19">
      <c r="S26" s="136"/>
    </row>
    <row r="30" spans="1:19">
      <c r="I30" s="18"/>
      <c r="J30" s="18"/>
    </row>
    <row r="31" spans="1:19">
      <c r="I31" s="18"/>
      <c r="J31" s="18"/>
    </row>
    <row r="32" spans="1:19">
      <c r="I32" s="18"/>
      <c r="J32" s="18"/>
    </row>
    <row r="39" spans="1:9" s="20" customFormat="1" ht="14.4" customHeight="1">
      <c r="A39" s="18"/>
      <c r="B39" s="224" t="s">
        <v>113</v>
      </c>
      <c r="C39" s="224"/>
      <c r="D39" s="224"/>
      <c r="E39" s="224"/>
      <c r="F39" s="224"/>
      <c r="G39" s="224"/>
      <c r="H39" s="224"/>
      <c r="I39" s="224"/>
    </row>
    <row r="40" spans="1:9" ht="14.25" customHeight="1">
      <c r="A40" s="18"/>
      <c r="B40" s="224"/>
      <c r="C40" s="224"/>
      <c r="D40" s="224"/>
      <c r="E40" s="224"/>
      <c r="F40" s="224"/>
      <c r="G40" s="224"/>
      <c r="H40" s="224"/>
      <c r="I40" s="224"/>
    </row>
    <row r="41" spans="1:9" ht="7.2" customHeight="1">
      <c r="A41" s="18"/>
      <c r="B41" s="229"/>
      <c r="C41" s="229"/>
      <c r="D41" s="229"/>
      <c r="E41" s="229"/>
      <c r="F41" s="229"/>
      <c r="G41" s="229"/>
      <c r="H41" s="229"/>
      <c r="I41" s="229"/>
    </row>
    <row r="42" spans="1:9" ht="14.4" customHeight="1">
      <c r="A42" s="18"/>
      <c r="B42" s="226" t="s">
        <v>135</v>
      </c>
      <c r="C42" s="226"/>
      <c r="D42" s="226"/>
      <c r="E42" s="226"/>
      <c r="F42" s="226"/>
      <c r="G42" s="226"/>
      <c r="H42" s="226"/>
      <c r="I42" s="226"/>
    </row>
    <row r="43" spans="1:9" ht="14.4" customHeight="1">
      <c r="A43" s="18"/>
      <c r="B43" s="225"/>
      <c r="C43" s="225"/>
      <c r="D43" s="225"/>
      <c r="E43" s="225"/>
      <c r="F43" s="225"/>
      <c r="G43" s="225"/>
      <c r="H43" s="225"/>
      <c r="I43" s="225"/>
    </row>
  </sheetData>
  <mergeCells count="9">
    <mergeCell ref="B43:I43"/>
    <mergeCell ref="B42:I42"/>
    <mergeCell ref="A18:I18"/>
    <mergeCell ref="A2:I2"/>
    <mergeCell ref="A4:I4"/>
    <mergeCell ref="A3:I3"/>
    <mergeCell ref="A17:I17"/>
    <mergeCell ref="B41:I41"/>
    <mergeCell ref="B39:I40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>
    <oddFooter>&amp;L     &amp;C6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rightToLeft="1" zoomScaleNormal="100" workbookViewId="0">
      <selection activeCell="B3" sqref="B3:I44"/>
    </sheetView>
  </sheetViews>
  <sheetFormatPr defaultRowHeight="14.4"/>
  <cols>
    <col min="1" max="1" width="5.109375" style="20" customWidth="1"/>
    <col min="9" max="9" width="11.109375" customWidth="1"/>
    <col min="10" max="11" width="0" hidden="1" customWidth="1"/>
    <col min="12" max="12" width="0.109375" hidden="1" customWidth="1"/>
    <col min="13" max="14" width="0" hidden="1" customWidth="1"/>
  </cols>
  <sheetData>
    <row r="2" spans="2:17">
      <c r="B2" s="230"/>
      <c r="C2" s="230"/>
      <c r="D2" s="230"/>
      <c r="E2" s="230"/>
      <c r="F2" s="230"/>
      <c r="G2" s="230"/>
      <c r="H2" s="230"/>
      <c r="I2" s="230"/>
      <c r="J2" s="26"/>
      <c r="K2" s="26"/>
      <c r="L2" s="26"/>
      <c r="M2" s="26"/>
      <c r="N2" s="26"/>
      <c r="O2" s="26"/>
      <c r="P2" s="26"/>
      <c r="Q2" s="26"/>
    </row>
    <row r="10" spans="2:17">
      <c r="F10" s="34"/>
      <c r="G10" s="34"/>
    </row>
    <row r="12" spans="2:17">
      <c r="G12" s="34"/>
    </row>
    <row r="19" spans="2:9" s="20" customFormat="1"/>
    <row r="20" spans="2:9" s="20" customFormat="1"/>
    <row r="21" spans="2:9" s="20" customFormat="1"/>
    <row r="22" spans="2:9" s="20" customFormat="1"/>
    <row r="23" spans="2:9" ht="16.5" customHeight="1">
      <c r="B23" s="228"/>
      <c r="C23" s="228"/>
      <c r="D23" s="228"/>
      <c r="E23" s="228"/>
      <c r="F23" s="228"/>
      <c r="G23" s="228"/>
      <c r="H23" s="228"/>
      <c r="I23" s="228"/>
    </row>
    <row r="41" spans="1:9" s="20" customFormat="1"/>
    <row r="42" spans="1:9" ht="25.2" customHeight="1">
      <c r="A42" s="54"/>
      <c r="B42" s="224" t="s">
        <v>113</v>
      </c>
      <c r="C42" s="224"/>
      <c r="D42" s="224"/>
      <c r="E42" s="224"/>
      <c r="F42" s="224"/>
      <c r="G42" s="224"/>
      <c r="H42" s="224"/>
      <c r="I42" s="224"/>
    </row>
    <row r="43" spans="1:9">
      <c r="A43" s="54"/>
      <c r="B43" s="224"/>
      <c r="C43" s="224"/>
      <c r="D43" s="224"/>
      <c r="E43" s="224"/>
      <c r="F43" s="224"/>
      <c r="G43" s="224"/>
      <c r="H43" s="224"/>
      <c r="I43" s="224"/>
    </row>
    <row r="44" spans="1:9" ht="14.4" customHeight="1">
      <c r="A44" s="54"/>
      <c r="B44" s="226" t="s">
        <v>135</v>
      </c>
      <c r="C44" s="226"/>
      <c r="D44" s="226"/>
      <c r="E44" s="226"/>
      <c r="F44" s="226"/>
      <c r="G44" s="226"/>
      <c r="H44" s="226"/>
      <c r="I44" s="226"/>
    </row>
    <row r="45" spans="1:9" ht="14.4" customHeight="1">
      <c r="A45" s="54"/>
      <c r="B45" s="225"/>
      <c r="C45" s="225"/>
      <c r="D45" s="225"/>
      <c r="E45" s="225"/>
      <c r="F45" s="225"/>
      <c r="G45" s="225"/>
      <c r="H45" s="225"/>
      <c r="I45" s="225"/>
    </row>
  </sheetData>
  <mergeCells count="5">
    <mergeCell ref="B23:I23"/>
    <mergeCell ref="B2:I2"/>
    <mergeCell ref="B42:I43"/>
    <mergeCell ref="B45:I45"/>
    <mergeCell ref="B44:I4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orientation="portrait" r:id="rId1"/>
  <headerFooter>
    <oddFooter>&amp;C7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rightToLeft="1" topLeftCell="A15" zoomScaleNormal="100" workbookViewId="0">
      <selection activeCell="A2" sqref="A2:I43"/>
    </sheetView>
  </sheetViews>
  <sheetFormatPr defaultRowHeight="14.4"/>
  <cols>
    <col min="9" max="9" width="11.109375" customWidth="1"/>
    <col min="10" max="11" width="0" hidden="1" customWidth="1"/>
    <col min="12" max="12" width="0.109375" hidden="1" customWidth="1"/>
    <col min="13" max="14" width="0" hidden="1" customWidth="1"/>
  </cols>
  <sheetData>
    <row r="1" spans="1:8" ht="15.75" customHeight="1">
      <c r="A1" s="228"/>
      <c r="B1" s="228"/>
      <c r="C1" s="228"/>
      <c r="D1" s="228"/>
      <c r="E1" s="228"/>
      <c r="F1" s="228"/>
      <c r="G1" s="228"/>
      <c r="H1" s="228"/>
    </row>
    <row r="9" spans="1:8">
      <c r="E9" s="34"/>
      <c r="F9" s="34"/>
    </row>
    <row r="11" spans="1:8">
      <c r="F11" s="34"/>
    </row>
    <row r="17" spans="2:8" s="20" customFormat="1"/>
    <row r="18" spans="2:8" s="20" customFormat="1"/>
    <row r="19" spans="2:8" s="20" customFormat="1"/>
    <row r="20" spans="2:8" s="20" customFormat="1"/>
    <row r="22" spans="2:8">
      <c r="B22" s="227" t="s">
        <v>146</v>
      </c>
      <c r="C22" s="227"/>
      <c r="D22" s="227"/>
      <c r="E22" s="227"/>
      <c r="F22" s="227"/>
      <c r="G22" s="227"/>
      <c r="H22" s="227"/>
    </row>
    <row r="23" spans="2:8">
      <c r="B23" s="227" t="s">
        <v>147</v>
      </c>
      <c r="C23" s="227"/>
      <c r="D23" s="227"/>
      <c r="E23" s="227"/>
      <c r="F23" s="227"/>
      <c r="G23" s="227"/>
      <c r="H23" s="227"/>
    </row>
    <row r="24" spans="2:8" ht="13.5" customHeight="1">
      <c r="B24" s="231" t="s">
        <v>120</v>
      </c>
      <c r="C24" s="231"/>
      <c r="D24" s="231"/>
      <c r="E24" s="231"/>
      <c r="F24" s="231"/>
      <c r="G24" s="231"/>
      <c r="H24" s="231"/>
    </row>
    <row r="25" spans="2:8" ht="25.5" customHeight="1"/>
    <row r="40" spans="1:8" s="20" customFormat="1"/>
    <row r="41" spans="1:8">
      <c r="A41" s="224" t="s">
        <v>114</v>
      </c>
      <c r="B41" s="224"/>
      <c r="C41" s="224"/>
      <c r="D41" s="224"/>
      <c r="E41" s="224"/>
      <c r="F41" s="224"/>
      <c r="G41" s="224"/>
      <c r="H41" s="224"/>
    </row>
    <row r="42" spans="1:8">
      <c r="A42" s="224"/>
      <c r="B42" s="224"/>
      <c r="C42" s="224"/>
      <c r="D42" s="224"/>
      <c r="E42" s="224"/>
      <c r="F42" s="224"/>
      <c r="G42" s="224"/>
      <c r="H42" s="224"/>
    </row>
    <row r="43" spans="1:8" ht="14.4" customHeight="1">
      <c r="A43" s="226" t="s">
        <v>148</v>
      </c>
      <c r="B43" s="226"/>
      <c r="C43" s="226"/>
      <c r="D43" s="226"/>
      <c r="E43" s="226"/>
      <c r="F43" s="226"/>
      <c r="G43" s="226"/>
      <c r="H43" s="226"/>
    </row>
    <row r="44" spans="1:8" ht="14.4" customHeight="1">
      <c r="A44" s="225"/>
      <c r="B44" s="225"/>
      <c r="C44" s="225"/>
      <c r="D44" s="225"/>
      <c r="E44" s="225"/>
      <c r="F44" s="225"/>
      <c r="G44" s="225"/>
      <c r="H44" s="225"/>
    </row>
  </sheetData>
  <mergeCells count="7">
    <mergeCell ref="A44:H44"/>
    <mergeCell ref="A41:H42"/>
    <mergeCell ref="A1:H1"/>
    <mergeCell ref="B22:H22"/>
    <mergeCell ref="B23:H23"/>
    <mergeCell ref="B24:H24"/>
    <mergeCell ref="A43:H43"/>
  </mergeCells>
  <printOptions horizontalCentered="1" verticalCentered="1"/>
  <pageMargins left="0.19685039370078741" right="0.19685039370078741" top="0.9055118110236221" bottom="0.39370078740157483" header="0.31496062992125984" footer="0.31496062992125984"/>
  <pageSetup paperSize="9" scale="96" orientation="portrait" r:id="rId1"/>
  <headerFooter>
    <oddFooter>&amp;C8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4"/>
  <sheetViews>
    <sheetView rightToLeft="1" topLeftCell="A12" zoomScaleNormal="100" workbookViewId="0">
      <selection activeCell="B2" sqref="B2:I43"/>
    </sheetView>
  </sheetViews>
  <sheetFormatPr defaultRowHeight="14.4"/>
  <cols>
    <col min="9" max="9" width="11.109375" customWidth="1"/>
    <col min="10" max="11" width="0" hidden="1" customWidth="1"/>
    <col min="12" max="12" width="0.109375" hidden="1" customWidth="1"/>
    <col min="13" max="14" width="0" hidden="1" customWidth="1"/>
    <col min="20" max="20" width="8.33203125" customWidth="1"/>
  </cols>
  <sheetData>
    <row r="2" spans="2:9" s="20" customFormat="1">
      <c r="B2" s="8"/>
      <c r="C2" s="8"/>
      <c r="D2" s="193" t="s">
        <v>50</v>
      </c>
      <c r="E2" s="193"/>
      <c r="F2" s="193"/>
      <c r="G2" s="193"/>
      <c r="H2" s="8"/>
      <c r="I2" s="8"/>
    </row>
    <row r="3" spans="2:9">
      <c r="B3" s="227" t="s">
        <v>127</v>
      </c>
      <c r="C3" s="227"/>
      <c r="D3" s="227"/>
      <c r="E3" s="227"/>
      <c r="F3" s="227"/>
      <c r="G3" s="227"/>
      <c r="H3" s="227"/>
      <c r="I3" s="227"/>
    </row>
    <row r="4" spans="2:9" ht="15" customHeight="1">
      <c r="B4" s="228" t="s">
        <v>122</v>
      </c>
      <c r="C4" s="228"/>
      <c r="D4" s="228"/>
      <c r="E4" s="228"/>
      <c r="F4" s="228"/>
      <c r="G4" s="228"/>
      <c r="H4" s="228"/>
      <c r="I4" s="228"/>
    </row>
    <row r="10" spans="2:9">
      <c r="E10" s="34"/>
      <c r="F10" s="34"/>
    </row>
    <row r="12" spans="2:9">
      <c r="F12" s="34"/>
    </row>
    <row r="21" spans="2:9" s="20" customFormat="1"/>
    <row r="22" spans="2:9">
      <c r="B22" s="8"/>
      <c r="C22" s="193" t="s">
        <v>69</v>
      </c>
      <c r="D22" s="193"/>
      <c r="E22" s="193"/>
      <c r="F22" s="193"/>
      <c r="G22" s="193"/>
      <c r="H22" s="8"/>
    </row>
    <row r="23" spans="2:9">
      <c r="B23" s="227" t="s">
        <v>128</v>
      </c>
      <c r="C23" s="227"/>
      <c r="D23" s="227"/>
      <c r="E23" s="227"/>
      <c r="F23" s="227"/>
      <c r="G23" s="227"/>
      <c r="H23" s="227"/>
      <c r="I23" s="227"/>
    </row>
    <row r="24" spans="2:9" ht="15" customHeight="1">
      <c r="B24" s="228" t="s">
        <v>121</v>
      </c>
      <c r="C24" s="228"/>
      <c r="D24" s="228"/>
      <c r="E24" s="228"/>
      <c r="F24" s="228"/>
      <c r="G24" s="228"/>
      <c r="H24" s="228"/>
      <c r="I24" s="228"/>
    </row>
    <row r="40" spans="1:10">
      <c r="B40" s="232"/>
      <c r="C40" s="232"/>
      <c r="D40" s="232"/>
      <c r="E40" s="232"/>
      <c r="F40" s="232"/>
      <c r="G40" s="232"/>
    </row>
    <row r="41" spans="1:10" ht="14.4" customHeight="1">
      <c r="A41" s="54"/>
      <c r="B41" s="224" t="s">
        <v>114</v>
      </c>
      <c r="C41" s="224"/>
      <c r="D41" s="224"/>
      <c r="E41" s="224"/>
      <c r="F41" s="224"/>
      <c r="G41" s="224"/>
      <c r="H41" s="224"/>
      <c r="I41" s="224"/>
    </row>
    <row r="42" spans="1:10">
      <c r="A42" s="54"/>
      <c r="B42" s="224"/>
      <c r="C42" s="224"/>
      <c r="D42" s="224"/>
      <c r="E42" s="224"/>
      <c r="F42" s="224"/>
      <c r="G42" s="224"/>
      <c r="H42" s="224"/>
      <c r="I42" s="224"/>
    </row>
    <row r="43" spans="1:10" ht="14.4" customHeight="1">
      <c r="A43" s="155"/>
      <c r="B43" s="226" t="s">
        <v>135</v>
      </c>
      <c r="C43" s="226"/>
      <c r="D43" s="226"/>
      <c r="E43" s="226"/>
      <c r="F43" s="226"/>
      <c r="G43" s="226"/>
      <c r="H43" s="226"/>
      <c r="I43" s="226"/>
    </row>
    <row r="44" spans="1:10" ht="14.4" customHeight="1">
      <c r="B44" s="225"/>
      <c r="C44" s="225"/>
      <c r="D44" s="225"/>
      <c r="E44" s="225"/>
      <c r="F44" s="225"/>
      <c r="G44" s="225"/>
      <c r="H44" s="225"/>
      <c r="I44" s="225"/>
      <c r="J44" s="225"/>
    </row>
  </sheetData>
  <mergeCells count="10">
    <mergeCell ref="D2:G2"/>
    <mergeCell ref="B3:I3"/>
    <mergeCell ref="B4:I4"/>
    <mergeCell ref="C22:G22"/>
    <mergeCell ref="B23:I23"/>
    <mergeCell ref="B44:J44"/>
    <mergeCell ref="B41:I42"/>
    <mergeCell ref="B24:I24"/>
    <mergeCell ref="B40:G40"/>
    <mergeCell ref="B43:I43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orientation="portrait" r:id="rId1"/>
  <headerFooter>
    <oddFooter>&amp;C9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zoomScale="118" zoomScaleNormal="118" workbookViewId="0">
      <selection sqref="A1:M9"/>
    </sheetView>
  </sheetViews>
  <sheetFormatPr defaultColWidth="9.109375" defaultRowHeight="14.4"/>
  <cols>
    <col min="1" max="1" width="9.109375" style="131" customWidth="1"/>
    <col min="2" max="2" width="10.33203125" style="131" customWidth="1"/>
    <col min="3" max="3" width="10.109375" style="131" customWidth="1"/>
    <col min="4" max="4" width="9" style="131" customWidth="1"/>
    <col min="5" max="5" width="11.109375" style="131" customWidth="1"/>
    <col min="6" max="6" width="10.109375" style="131" customWidth="1"/>
    <col min="7" max="7" width="11.33203125" style="131" customWidth="1"/>
    <col min="8" max="8" width="13" style="20" hidden="1" customWidth="1"/>
    <col min="9" max="9" width="0" style="20" hidden="1" customWidth="1"/>
    <col min="10" max="10" width="0.109375" style="20" hidden="1" customWidth="1"/>
    <col min="11" max="11" width="9.109375" style="20" hidden="1" customWidth="1"/>
    <col min="12" max="12" width="1" style="20" hidden="1" customWidth="1"/>
    <col min="13" max="13" width="15.88671875" style="20" customWidth="1"/>
    <col min="14" max="16384" width="9.109375" style="20"/>
  </cols>
  <sheetData>
    <row r="1" spans="1:13" ht="42" customHeight="1">
      <c r="A1" s="235" t="s">
        <v>155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ht="29.25" customHeight="1">
      <c r="A2" s="197" t="s">
        <v>99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3" ht="20.25" customHeight="1" thickBot="1">
      <c r="A3" s="49" t="s">
        <v>60</v>
      </c>
      <c r="B3" s="20"/>
      <c r="C3" s="20"/>
      <c r="D3" s="20"/>
      <c r="E3" s="20"/>
      <c r="F3" s="20"/>
      <c r="G3" s="20"/>
      <c r="H3" s="124" t="s">
        <v>41</v>
      </c>
      <c r="M3" s="125" t="s">
        <v>41</v>
      </c>
    </row>
    <row r="4" spans="1:13" ht="15.75" customHeight="1" thickTop="1">
      <c r="A4" s="236" t="s">
        <v>59</v>
      </c>
      <c r="B4" s="239" t="s">
        <v>24</v>
      </c>
      <c r="C4" s="240"/>
      <c r="D4" s="240"/>
      <c r="E4" s="241" t="s">
        <v>14</v>
      </c>
      <c r="F4" s="243" t="s">
        <v>35</v>
      </c>
      <c r="G4" s="244"/>
      <c r="H4" s="245" t="s">
        <v>39</v>
      </c>
      <c r="I4" s="51"/>
      <c r="J4" s="51"/>
      <c r="K4" s="51"/>
      <c r="L4" s="51"/>
      <c r="M4" s="247" t="s">
        <v>39</v>
      </c>
    </row>
    <row r="5" spans="1:13" ht="35.25" customHeight="1">
      <c r="A5" s="237"/>
      <c r="B5" s="250" t="s">
        <v>154</v>
      </c>
      <c r="C5" s="251"/>
      <c r="D5" s="251"/>
      <c r="E5" s="242"/>
      <c r="F5" s="252" t="s">
        <v>43</v>
      </c>
      <c r="G5" s="253"/>
      <c r="H5" s="246"/>
      <c r="I5" s="6"/>
      <c r="J5" s="6"/>
      <c r="K5" s="6"/>
      <c r="L5" s="6"/>
      <c r="M5" s="248"/>
    </row>
    <row r="6" spans="1:13" ht="71.25" customHeight="1" thickBot="1">
      <c r="A6" s="238"/>
      <c r="B6" s="132" t="s">
        <v>149</v>
      </c>
      <c r="C6" s="132" t="s">
        <v>150</v>
      </c>
      <c r="D6" s="132" t="s">
        <v>151</v>
      </c>
      <c r="E6" s="167" t="s">
        <v>15</v>
      </c>
      <c r="F6" s="132" t="s">
        <v>152</v>
      </c>
      <c r="G6" s="132" t="s">
        <v>153</v>
      </c>
      <c r="H6" s="246"/>
      <c r="I6" s="6"/>
      <c r="J6" s="6"/>
      <c r="K6" s="6"/>
      <c r="L6" s="126"/>
      <c r="M6" s="249"/>
    </row>
    <row r="7" spans="1:13" s="6" customFormat="1" ht="15" customHeight="1" thickTop="1">
      <c r="A7" s="133" t="s">
        <v>10</v>
      </c>
      <c r="B7" s="158">
        <v>6</v>
      </c>
      <c r="C7" s="138">
        <v>6</v>
      </c>
      <c r="D7" s="138">
        <v>0</v>
      </c>
      <c r="E7" s="138">
        <v>1</v>
      </c>
      <c r="F7" s="159">
        <f>E7/B7*1000</f>
        <v>166.66666666666666</v>
      </c>
      <c r="G7" s="159">
        <f>E7/C7*1000</f>
        <v>166.66666666666666</v>
      </c>
      <c r="H7" s="143"/>
      <c r="I7" s="146"/>
      <c r="J7" s="146"/>
      <c r="K7" s="146"/>
      <c r="L7" s="146"/>
      <c r="M7" s="168" t="s">
        <v>20</v>
      </c>
    </row>
    <row r="8" spans="1:13" s="6" customFormat="1" ht="19.2" customHeight="1">
      <c r="A8" s="135" t="s">
        <v>90</v>
      </c>
      <c r="B8" s="47">
        <v>7</v>
      </c>
      <c r="C8" s="46">
        <v>7</v>
      </c>
      <c r="D8" s="47">
        <v>0</v>
      </c>
      <c r="E8" s="46">
        <v>2</v>
      </c>
      <c r="F8" s="42">
        <f>E8/B8*1000</f>
        <v>285.71428571428572</v>
      </c>
      <c r="G8" s="42">
        <f>E8/C8*1000</f>
        <v>285.71428571428572</v>
      </c>
      <c r="H8" s="144"/>
      <c r="I8" s="147"/>
      <c r="J8" s="147"/>
      <c r="K8" s="147"/>
      <c r="L8" s="147"/>
      <c r="M8" s="169" t="s">
        <v>91</v>
      </c>
    </row>
    <row r="9" spans="1:13" ht="15" customHeight="1">
      <c r="A9" s="21" t="s">
        <v>1</v>
      </c>
      <c r="B9" s="46">
        <v>13</v>
      </c>
      <c r="C9" s="46">
        <f t="shared" ref="C9:E9" si="0">SUM(C7:C8)</f>
        <v>13</v>
      </c>
      <c r="D9" s="46">
        <v>0</v>
      </c>
      <c r="E9" s="46">
        <f t="shared" si="0"/>
        <v>3</v>
      </c>
      <c r="F9" s="45">
        <f>E9/B9*1000</f>
        <v>230.76923076923077</v>
      </c>
      <c r="G9" s="45">
        <f>E9/C9*1000</f>
        <v>230.76923076923077</v>
      </c>
      <c r="H9" s="145"/>
      <c r="I9" s="148"/>
      <c r="J9" s="148"/>
      <c r="K9" s="148"/>
      <c r="L9" s="148"/>
      <c r="M9" s="169" t="s">
        <v>13</v>
      </c>
    </row>
    <row r="10" spans="1:13" ht="15" customHeight="1">
      <c r="A10" s="127"/>
      <c r="B10" s="130"/>
      <c r="C10" s="233"/>
      <c r="D10" s="233"/>
      <c r="E10" s="233"/>
      <c r="F10" s="233"/>
      <c r="G10" s="130"/>
      <c r="H10" s="24"/>
    </row>
    <row r="11" spans="1:13" ht="15" customHeight="1">
      <c r="A11" s="127"/>
      <c r="B11" s="233"/>
      <c r="C11" s="233"/>
      <c r="D11" s="233"/>
      <c r="E11" s="233"/>
      <c r="F11" s="233"/>
      <c r="G11" s="233"/>
      <c r="H11" s="24"/>
    </row>
    <row r="12" spans="1:13" ht="15" customHeight="1">
      <c r="A12" s="234"/>
      <c r="B12" s="234"/>
      <c r="C12" s="234"/>
      <c r="D12" s="234"/>
      <c r="E12" s="234"/>
      <c r="F12" s="234"/>
      <c r="G12" s="234"/>
      <c r="H12" s="129"/>
    </row>
    <row r="13" spans="1:13" ht="15" customHeight="1">
      <c r="A13" s="127"/>
      <c r="B13" s="128"/>
      <c r="C13" s="128"/>
      <c r="D13" s="128"/>
      <c r="E13" s="128"/>
      <c r="F13" s="9"/>
      <c r="G13" s="9"/>
      <c r="H13" s="129"/>
    </row>
    <row r="14" spans="1:13" ht="14.25" customHeight="1"/>
    <row r="18" spans="7:7">
      <c r="G18" s="123"/>
    </row>
  </sheetData>
  <mergeCells count="13">
    <mergeCell ref="C10:F10"/>
    <mergeCell ref="B11:G11"/>
    <mergeCell ref="A12:G12"/>
    <mergeCell ref="A1:M1"/>
    <mergeCell ref="A2:M2"/>
    <mergeCell ref="A4:A6"/>
    <mergeCell ref="B4:D4"/>
    <mergeCell ref="E4:E5"/>
    <mergeCell ref="F4:G4"/>
    <mergeCell ref="H4:H6"/>
    <mergeCell ref="M4:M6"/>
    <mergeCell ref="B5:D5"/>
    <mergeCell ref="F5:G5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7" orientation="landscape" r:id="rId1"/>
  <headerFooter>
    <oddFooter xml:space="preserve">&amp;C10&amp;R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rightToLeft="1" topLeftCell="A18" zoomScale="98" zoomScaleNormal="98" workbookViewId="0">
      <selection activeCell="B2" sqref="B2:O40"/>
    </sheetView>
  </sheetViews>
  <sheetFormatPr defaultColWidth="9.109375" defaultRowHeight="14.4"/>
  <cols>
    <col min="1" max="1" width="3" style="20" customWidth="1"/>
    <col min="2" max="2" width="8.77734375" style="20" customWidth="1"/>
    <col min="3" max="3" width="9.77734375" style="20" customWidth="1"/>
    <col min="4" max="4" width="9.109375" style="20"/>
    <col min="5" max="5" width="8.88671875" style="20" customWidth="1"/>
    <col min="6" max="6" width="9" style="20" customWidth="1"/>
    <col min="7" max="7" width="10.33203125" style="20" customWidth="1"/>
    <col min="8" max="8" width="9.33203125" style="20" customWidth="1"/>
    <col min="9" max="9" width="9.77734375" style="20" customWidth="1"/>
    <col min="10" max="10" width="12" style="20" hidden="1" customWidth="1"/>
    <col min="11" max="11" width="0" style="20" hidden="1" customWidth="1"/>
    <col min="12" max="12" width="0.109375" style="20" hidden="1" customWidth="1"/>
    <col min="13" max="14" width="0" style="20" hidden="1" customWidth="1"/>
    <col min="15" max="15" width="15" style="20" customWidth="1"/>
    <col min="16" max="16384" width="9.109375" style="20"/>
  </cols>
  <sheetData>
    <row r="1" spans="2:17" ht="4.8" customHeight="1"/>
    <row r="2" spans="2:17" ht="29.25" customHeight="1">
      <c r="B2" s="256" t="s">
        <v>116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</row>
    <row r="3" spans="2:17" ht="29.25" customHeight="1">
      <c r="B3" s="257" t="s">
        <v>100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2:17" ht="17.25" customHeight="1" thickBot="1">
      <c r="B4" s="50" t="s">
        <v>58</v>
      </c>
      <c r="C4" s="50"/>
      <c r="D4" s="50"/>
      <c r="E4" s="50"/>
      <c r="F4" s="50"/>
      <c r="G4" s="50"/>
      <c r="H4" s="50"/>
      <c r="I4" s="50"/>
      <c r="J4" s="5" t="s">
        <v>45</v>
      </c>
      <c r="O4" s="49" t="s">
        <v>45</v>
      </c>
    </row>
    <row r="5" spans="2:17" ht="20.399999999999999" customHeight="1" thickTop="1">
      <c r="B5" s="261" t="s">
        <v>59</v>
      </c>
      <c r="C5" s="264" t="s">
        <v>24</v>
      </c>
      <c r="D5" s="264"/>
      <c r="E5" s="264"/>
      <c r="F5" s="264"/>
      <c r="G5" s="264" t="s">
        <v>14</v>
      </c>
      <c r="H5" s="264" t="s">
        <v>35</v>
      </c>
      <c r="I5" s="266"/>
      <c r="J5" s="267" t="s">
        <v>39</v>
      </c>
      <c r="K5" s="51"/>
      <c r="L5" s="51"/>
      <c r="M5" s="51"/>
      <c r="N5" s="51"/>
      <c r="O5" s="258" t="s">
        <v>39</v>
      </c>
    </row>
    <row r="6" spans="2:17" ht="27.75" customHeight="1">
      <c r="B6" s="262"/>
      <c r="C6" s="270" t="s">
        <v>156</v>
      </c>
      <c r="D6" s="270"/>
      <c r="E6" s="270"/>
      <c r="F6" s="270"/>
      <c r="G6" s="265"/>
      <c r="H6" s="271" t="s">
        <v>44</v>
      </c>
      <c r="I6" s="272"/>
      <c r="J6" s="268"/>
      <c r="K6" s="6"/>
      <c r="L6" s="6"/>
      <c r="M6" s="6"/>
      <c r="N6" s="6"/>
      <c r="O6" s="259"/>
    </row>
    <row r="7" spans="2:17" ht="78.75" customHeight="1" thickBot="1">
      <c r="B7" s="263"/>
      <c r="C7" s="13" t="s">
        <v>37</v>
      </c>
      <c r="D7" s="13" t="s">
        <v>12</v>
      </c>
      <c r="E7" s="13" t="s">
        <v>26</v>
      </c>
      <c r="F7" s="13" t="s">
        <v>42</v>
      </c>
      <c r="G7" s="12" t="s">
        <v>15</v>
      </c>
      <c r="H7" s="13" t="s">
        <v>72</v>
      </c>
      <c r="I7" s="10" t="s">
        <v>73</v>
      </c>
      <c r="J7" s="269"/>
      <c r="K7" s="6"/>
      <c r="L7" s="6"/>
      <c r="M7" s="6"/>
      <c r="N7" s="6"/>
      <c r="O7" s="260"/>
    </row>
    <row r="8" spans="2:17" ht="18" customHeight="1" thickTop="1">
      <c r="B8" s="98" t="s">
        <v>85</v>
      </c>
      <c r="C8" s="142">
        <v>3693</v>
      </c>
      <c r="D8" s="142">
        <v>3693</v>
      </c>
      <c r="E8" s="158">
        <v>0</v>
      </c>
      <c r="F8" s="158">
        <v>0</v>
      </c>
      <c r="G8" s="142">
        <v>6504</v>
      </c>
      <c r="H8" s="82">
        <f>G8/C8*1000</f>
        <v>1761.169780666125</v>
      </c>
      <c r="I8" s="82">
        <f>G8/D8*1000</f>
        <v>1761.169780666125</v>
      </c>
      <c r="J8" s="15" t="s">
        <v>53</v>
      </c>
      <c r="K8" s="86"/>
      <c r="L8" s="86"/>
      <c r="M8" s="86"/>
      <c r="N8" s="86"/>
      <c r="O8" s="170" t="s">
        <v>81</v>
      </c>
      <c r="Q8" s="35"/>
    </row>
    <row r="9" spans="2:17">
      <c r="B9" s="75" t="s">
        <v>86</v>
      </c>
      <c r="C9" s="33">
        <v>156348</v>
      </c>
      <c r="D9" s="33">
        <v>155770</v>
      </c>
      <c r="E9" s="33">
        <v>578</v>
      </c>
      <c r="F9" s="47">
        <v>0</v>
      </c>
      <c r="G9" s="33">
        <v>237939</v>
      </c>
      <c r="H9" s="42">
        <f t="shared" ref="H9:H22" si="0">G9/C9*1000</f>
        <v>1521.8550924859928</v>
      </c>
      <c r="I9" s="42">
        <f t="shared" ref="I9:I22" si="1">G9/D9*1000</f>
        <v>1527.5020864094497</v>
      </c>
      <c r="J9" s="15" t="s">
        <v>16</v>
      </c>
      <c r="K9" s="86"/>
      <c r="L9" s="86"/>
      <c r="M9" s="86"/>
      <c r="N9" s="86"/>
      <c r="O9" s="170" t="s">
        <v>68</v>
      </c>
      <c r="Q9" s="35"/>
    </row>
    <row r="10" spans="2:17">
      <c r="B10" s="75" t="s">
        <v>87</v>
      </c>
      <c r="C10" s="33">
        <v>2</v>
      </c>
      <c r="D10" s="47">
        <v>0</v>
      </c>
      <c r="E10" s="47">
        <v>0</v>
      </c>
      <c r="F10" s="33">
        <v>2</v>
      </c>
      <c r="G10" s="47">
        <v>0</v>
      </c>
      <c r="H10" s="47">
        <v>0</v>
      </c>
      <c r="I10" s="47">
        <v>0</v>
      </c>
      <c r="J10" s="15" t="s">
        <v>66</v>
      </c>
      <c r="K10" s="86"/>
      <c r="L10" s="86"/>
      <c r="M10" s="86"/>
      <c r="N10" s="86"/>
      <c r="O10" s="170" t="s">
        <v>16</v>
      </c>
      <c r="Q10" s="35"/>
    </row>
    <row r="11" spans="2:17">
      <c r="B11" s="75" t="s">
        <v>70</v>
      </c>
      <c r="C11" s="33">
        <v>23726</v>
      </c>
      <c r="D11" s="99">
        <v>20587</v>
      </c>
      <c r="E11" s="99">
        <v>1008</v>
      </c>
      <c r="F11" s="33">
        <v>2131</v>
      </c>
      <c r="G11" s="99">
        <v>15349</v>
      </c>
      <c r="H11" s="42">
        <f t="shared" si="0"/>
        <v>646.92742139425104</v>
      </c>
      <c r="I11" s="42">
        <f t="shared" si="1"/>
        <v>745.56759119832907</v>
      </c>
      <c r="J11" s="15" t="s">
        <v>17</v>
      </c>
      <c r="K11" s="86"/>
      <c r="L11" s="86"/>
      <c r="M11" s="86"/>
      <c r="N11" s="86"/>
      <c r="O11" s="170" t="s">
        <v>66</v>
      </c>
      <c r="Q11" s="35"/>
    </row>
    <row r="12" spans="2:17">
      <c r="B12" s="75" t="s">
        <v>9</v>
      </c>
      <c r="C12" s="33">
        <v>23276</v>
      </c>
      <c r="D12" s="33">
        <v>23140</v>
      </c>
      <c r="E12" s="47">
        <v>0</v>
      </c>
      <c r="F12" s="33">
        <v>136</v>
      </c>
      <c r="G12" s="33">
        <v>15763</v>
      </c>
      <c r="H12" s="42">
        <f t="shared" si="0"/>
        <v>677.2211720226843</v>
      </c>
      <c r="I12" s="42">
        <f t="shared" si="1"/>
        <v>681.20138288677617</v>
      </c>
      <c r="J12" s="15" t="s">
        <v>52</v>
      </c>
      <c r="K12" s="86"/>
      <c r="L12" s="86"/>
      <c r="M12" s="86"/>
      <c r="N12" s="86"/>
      <c r="O12" s="170" t="s">
        <v>17</v>
      </c>
      <c r="Q12" s="35"/>
    </row>
    <row r="13" spans="2:17">
      <c r="B13" s="75" t="s">
        <v>3</v>
      </c>
      <c r="C13" s="33">
        <v>58805</v>
      </c>
      <c r="D13" s="33">
        <v>54347</v>
      </c>
      <c r="E13" s="33">
        <v>4458</v>
      </c>
      <c r="F13" s="47">
        <v>0</v>
      </c>
      <c r="G13" s="33">
        <v>53351</v>
      </c>
      <c r="H13" s="42">
        <f t="shared" si="0"/>
        <v>907.25278462715755</v>
      </c>
      <c r="I13" s="42">
        <f t="shared" si="1"/>
        <v>981.67332143448584</v>
      </c>
      <c r="J13" s="15" t="s">
        <v>19</v>
      </c>
      <c r="K13" s="86"/>
      <c r="L13" s="86"/>
      <c r="M13" s="86"/>
      <c r="N13" s="86"/>
      <c r="O13" s="170" t="s">
        <v>52</v>
      </c>
      <c r="Q13" s="35"/>
    </row>
    <row r="14" spans="2:17">
      <c r="B14" s="75" t="s">
        <v>34</v>
      </c>
      <c r="C14" s="33">
        <v>3837</v>
      </c>
      <c r="D14" s="33">
        <v>3099</v>
      </c>
      <c r="E14" s="33">
        <v>230</v>
      </c>
      <c r="F14" s="33">
        <v>508</v>
      </c>
      <c r="G14" s="33">
        <v>3813</v>
      </c>
      <c r="H14" s="42">
        <f t="shared" si="0"/>
        <v>993.74511336982016</v>
      </c>
      <c r="I14" s="42">
        <f t="shared" si="1"/>
        <v>1230.3969022265246</v>
      </c>
      <c r="J14" s="15" t="s">
        <v>20</v>
      </c>
      <c r="K14" s="86"/>
      <c r="L14" s="86"/>
      <c r="M14" s="86"/>
      <c r="N14" s="101"/>
      <c r="O14" s="170" t="s">
        <v>49</v>
      </c>
      <c r="Q14" s="35"/>
    </row>
    <row r="15" spans="2:17" ht="16.95" customHeight="1">
      <c r="B15" s="75" t="s">
        <v>10</v>
      </c>
      <c r="C15" s="33">
        <v>17058</v>
      </c>
      <c r="D15" s="33">
        <v>15589</v>
      </c>
      <c r="E15" s="47">
        <v>0</v>
      </c>
      <c r="F15" s="33">
        <v>1469</v>
      </c>
      <c r="G15" s="33">
        <v>8987</v>
      </c>
      <c r="H15" s="42">
        <f t="shared" si="0"/>
        <v>526.84957204830573</v>
      </c>
      <c r="I15" s="42">
        <f t="shared" si="1"/>
        <v>576.49624735390341</v>
      </c>
      <c r="J15" s="15" t="s">
        <v>67</v>
      </c>
      <c r="K15" s="86"/>
      <c r="L15" s="86"/>
      <c r="M15" s="86"/>
      <c r="N15" s="101"/>
      <c r="O15" s="170" t="s">
        <v>20</v>
      </c>
      <c r="Q15" s="35"/>
    </row>
    <row r="16" spans="2:17" ht="16.5" customHeight="1">
      <c r="B16" s="75" t="s">
        <v>71</v>
      </c>
      <c r="C16" s="33">
        <v>9481</v>
      </c>
      <c r="D16" s="33">
        <v>9207</v>
      </c>
      <c r="E16" s="47">
        <v>0</v>
      </c>
      <c r="F16" s="33">
        <v>274</v>
      </c>
      <c r="G16" s="33">
        <v>15254</v>
      </c>
      <c r="H16" s="42">
        <f t="shared" si="0"/>
        <v>1608.9020145554266</v>
      </c>
      <c r="I16" s="42">
        <f t="shared" si="1"/>
        <v>1656.7828825893343</v>
      </c>
      <c r="J16" s="15" t="s">
        <v>21</v>
      </c>
      <c r="K16" s="86"/>
      <c r="L16" s="86"/>
      <c r="M16" s="86"/>
      <c r="N16" s="101"/>
      <c r="O16" s="170" t="s">
        <v>67</v>
      </c>
      <c r="Q16" s="35"/>
    </row>
    <row r="17" spans="2:17">
      <c r="B17" s="75" t="s">
        <v>7</v>
      </c>
      <c r="C17" s="33">
        <v>2</v>
      </c>
      <c r="D17" s="47">
        <v>0</v>
      </c>
      <c r="E17" s="47">
        <v>0</v>
      </c>
      <c r="F17" s="33">
        <v>2</v>
      </c>
      <c r="G17" s="47">
        <v>0</v>
      </c>
      <c r="H17" s="47">
        <v>0</v>
      </c>
      <c r="I17" s="47">
        <v>0</v>
      </c>
      <c r="J17" s="15" t="s">
        <v>22</v>
      </c>
      <c r="K17" s="86"/>
      <c r="L17" s="86"/>
      <c r="M17" s="86"/>
      <c r="N17" s="101"/>
      <c r="O17" s="170" t="s">
        <v>21</v>
      </c>
      <c r="Q17" s="35"/>
    </row>
    <row r="18" spans="2:17" ht="13.8" customHeight="1">
      <c r="B18" s="75" t="s">
        <v>8</v>
      </c>
      <c r="C18" s="33">
        <v>3491</v>
      </c>
      <c r="D18" s="99">
        <v>3383</v>
      </c>
      <c r="E18" s="99">
        <v>108</v>
      </c>
      <c r="F18" s="47">
        <v>0</v>
      </c>
      <c r="G18" s="99">
        <v>2431</v>
      </c>
      <c r="H18" s="42">
        <f t="shared" si="0"/>
        <v>696.36207390432537</v>
      </c>
      <c r="I18" s="42">
        <f t="shared" si="1"/>
        <v>718.5929648241206</v>
      </c>
      <c r="J18" s="15" t="s">
        <v>23</v>
      </c>
      <c r="K18" s="86"/>
      <c r="L18" s="86"/>
      <c r="M18" s="86"/>
      <c r="N18" s="101"/>
      <c r="O18" s="170" t="s">
        <v>22</v>
      </c>
      <c r="Q18" s="35"/>
    </row>
    <row r="19" spans="2:17">
      <c r="B19" s="75" t="s">
        <v>4</v>
      </c>
      <c r="C19" s="33">
        <v>748</v>
      </c>
      <c r="D19" s="33">
        <v>572</v>
      </c>
      <c r="E19" s="99">
        <v>152</v>
      </c>
      <c r="F19" s="33">
        <v>24</v>
      </c>
      <c r="G19" s="33">
        <v>307</v>
      </c>
      <c r="H19" s="42">
        <f t="shared" si="0"/>
        <v>410.42780748663097</v>
      </c>
      <c r="I19" s="42">
        <f t="shared" si="1"/>
        <v>536.71328671328661</v>
      </c>
      <c r="J19" s="15" t="s">
        <v>54</v>
      </c>
      <c r="K19" s="86"/>
      <c r="L19" s="86"/>
      <c r="M19" s="86"/>
      <c r="N19" s="101"/>
      <c r="O19" s="170" t="s">
        <v>23</v>
      </c>
      <c r="Q19" s="35"/>
    </row>
    <row r="20" spans="2:17">
      <c r="B20" s="75" t="s">
        <v>5</v>
      </c>
      <c r="C20" s="47">
        <v>24185</v>
      </c>
      <c r="D20" s="33">
        <v>22195</v>
      </c>
      <c r="E20" s="47">
        <v>0</v>
      </c>
      <c r="F20" s="47">
        <v>1990</v>
      </c>
      <c r="G20" s="33">
        <v>14377</v>
      </c>
      <c r="H20" s="42">
        <f t="shared" si="0"/>
        <v>594.45937564606163</v>
      </c>
      <c r="I20" s="42">
        <f t="shared" si="1"/>
        <v>647.75850416760522</v>
      </c>
      <c r="J20" s="77"/>
      <c r="K20" s="85"/>
      <c r="L20" s="85"/>
      <c r="M20" s="85"/>
      <c r="N20" s="85"/>
      <c r="O20" s="170" t="s">
        <v>54</v>
      </c>
      <c r="Q20" s="35"/>
    </row>
    <row r="21" spans="2:17">
      <c r="B21" s="75" t="s">
        <v>83</v>
      </c>
      <c r="C21" s="33">
        <v>1254</v>
      </c>
      <c r="D21" s="33">
        <v>585</v>
      </c>
      <c r="E21" s="47">
        <v>0</v>
      </c>
      <c r="F21" s="33">
        <v>669</v>
      </c>
      <c r="G21" s="33">
        <v>325</v>
      </c>
      <c r="H21" s="42">
        <f t="shared" si="0"/>
        <v>259.17065390749599</v>
      </c>
      <c r="I21" s="42">
        <f t="shared" si="1"/>
        <v>555.55555555555554</v>
      </c>
      <c r="J21" s="77"/>
      <c r="K21" s="85"/>
      <c r="L21" s="85"/>
      <c r="M21" s="85"/>
      <c r="N21" s="85"/>
      <c r="O21" s="171" t="s">
        <v>84</v>
      </c>
      <c r="Q21" s="35"/>
    </row>
    <row r="22" spans="2:17" ht="15.75" customHeight="1">
      <c r="B22" s="75" t="s">
        <v>1</v>
      </c>
      <c r="C22" s="46">
        <f>C8+C9+C10+C11+C12+C13+C14+C15+C16+C17+C18+C19+C20+C21</f>
        <v>325906</v>
      </c>
      <c r="D22" s="39">
        <f>D8+D9+D11+D12+D13+D14+D15+D16+D18+D19+D20+D21</f>
        <v>312167</v>
      </c>
      <c r="E22" s="39">
        <f>E9+E11+E13+E14+E18+E19</f>
        <v>6534</v>
      </c>
      <c r="F22" s="46">
        <f>F10+F11+F12+F14+F15+F16+F17+F19+F20+F21</f>
        <v>7205</v>
      </c>
      <c r="G22" s="39">
        <f>G8+G9+G11+G12+G13+G14+G15+G16+G18+G19+G20+G21</f>
        <v>374400</v>
      </c>
      <c r="H22" s="42">
        <f t="shared" si="0"/>
        <v>1148.7975060293459</v>
      </c>
      <c r="I22" s="42">
        <f t="shared" si="1"/>
        <v>1199.3580359230796</v>
      </c>
      <c r="J22" s="78"/>
      <c r="K22" s="102"/>
      <c r="L22" s="102"/>
      <c r="M22" s="102"/>
      <c r="N22" s="102"/>
      <c r="O22" s="170" t="s">
        <v>13</v>
      </c>
      <c r="Q22" s="35"/>
    </row>
    <row r="23" spans="2:17" ht="18" customHeight="1">
      <c r="B23" s="273" t="s">
        <v>88</v>
      </c>
      <c r="C23" s="273"/>
      <c r="D23" s="273"/>
      <c r="E23" s="273"/>
      <c r="F23" s="54"/>
      <c r="G23" s="54"/>
      <c r="H23" s="54"/>
      <c r="I23" s="54"/>
      <c r="J23" s="54"/>
    </row>
    <row r="24" spans="2:17" ht="18" customHeight="1">
      <c r="B24" s="153"/>
      <c r="C24" s="153"/>
      <c r="D24" s="153"/>
      <c r="E24" s="153"/>
      <c r="F24" s="54"/>
      <c r="G24" s="54"/>
      <c r="H24" s="54"/>
      <c r="I24" s="54"/>
      <c r="J24" s="54"/>
    </row>
    <row r="25" spans="2:17">
      <c r="B25" s="255" t="s">
        <v>64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</row>
    <row r="26" spans="2:17">
      <c r="B26" s="193" t="s">
        <v>129</v>
      </c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</row>
    <row r="27" spans="2:17" ht="15" customHeight="1"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</row>
    <row r="28" spans="2:17" ht="22.95" customHeight="1">
      <c r="B28" s="254" t="s">
        <v>101</v>
      </c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3"/>
    </row>
    <row r="29" spans="2:17" ht="25.8" customHeight="1">
      <c r="I29" s="19"/>
      <c r="J29" s="18"/>
    </row>
    <row r="30" spans="2:17">
      <c r="H30" s="28"/>
    </row>
    <row r="35" ht="15" customHeight="1"/>
    <row r="36" ht="14.4" customHeight="1"/>
  </sheetData>
  <mergeCells count="15">
    <mergeCell ref="B28:O28"/>
    <mergeCell ref="B27:O27"/>
    <mergeCell ref="B2:O2"/>
    <mergeCell ref="B3:O3"/>
    <mergeCell ref="O5:O7"/>
    <mergeCell ref="B26:O26"/>
    <mergeCell ref="B25:O25"/>
    <mergeCell ref="B5:B7"/>
    <mergeCell ref="C5:F5"/>
    <mergeCell ref="G5:G6"/>
    <mergeCell ref="H5:I5"/>
    <mergeCell ref="J5:J7"/>
    <mergeCell ref="C6:F6"/>
    <mergeCell ref="H6:I6"/>
    <mergeCell ref="B23:E23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>
    <oddFooter xml:space="preserve">&amp;C11&amp;R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zoomScaleNormal="100" workbookViewId="0">
      <selection activeCell="B1" sqref="A1:I43"/>
    </sheetView>
  </sheetViews>
  <sheetFormatPr defaultRowHeight="14.4"/>
  <cols>
    <col min="1" max="1" width="5.21875" customWidth="1"/>
    <col min="8" max="8" width="9.109375" customWidth="1"/>
    <col min="9" max="9" width="11.109375" customWidth="1"/>
    <col min="10" max="11" width="0" hidden="1" customWidth="1"/>
    <col min="12" max="12" width="0.109375" hidden="1" customWidth="1"/>
    <col min="13" max="14" width="0" hidden="1" customWidth="1"/>
  </cols>
  <sheetData>
    <row r="1" spans="1:10" ht="14.4" customHeight="1">
      <c r="A1" s="84"/>
      <c r="B1" s="275" t="s">
        <v>65</v>
      </c>
      <c r="C1" s="275"/>
      <c r="D1" s="275"/>
      <c r="E1" s="275"/>
      <c r="F1" s="275"/>
      <c r="G1" s="275"/>
      <c r="H1" s="275"/>
      <c r="I1" s="275"/>
    </row>
    <row r="2" spans="1:10" ht="27" customHeight="1">
      <c r="A2" s="275" t="s">
        <v>159</v>
      </c>
      <c r="B2" s="275"/>
      <c r="C2" s="275"/>
      <c r="D2" s="275"/>
      <c r="E2" s="275"/>
      <c r="F2" s="275"/>
      <c r="G2" s="275"/>
      <c r="H2" s="275"/>
      <c r="I2" s="275"/>
      <c r="J2" s="29"/>
    </row>
    <row r="3" spans="1:10" ht="15.6" customHeight="1">
      <c r="A3" s="172"/>
      <c r="B3" s="275" t="s">
        <v>102</v>
      </c>
      <c r="C3" s="275"/>
      <c r="D3" s="275"/>
      <c r="E3" s="275"/>
      <c r="F3" s="275"/>
      <c r="G3" s="275"/>
      <c r="H3" s="275"/>
      <c r="I3" s="275"/>
    </row>
    <row r="4" spans="1:10" ht="15" customHeight="1">
      <c r="A4" s="172"/>
      <c r="B4" s="275"/>
      <c r="C4" s="275"/>
      <c r="D4" s="275"/>
      <c r="E4" s="275"/>
      <c r="F4" s="275"/>
      <c r="G4" s="275"/>
      <c r="H4" s="275"/>
      <c r="I4" s="275"/>
    </row>
    <row r="9" spans="1:10">
      <c r="E9" s="34"/>
      <c r="F9" s="34"/>
    </row>
    <row r="11" spans="1:10">
      <c r="F11" s="34"/>
    </row>
    <row r="22" spans="1:10" s="18" customFormat="1" ht="22.5" customHeight="1"/>
    <row r="23" spans="1:10" s="18" customFormat="1" ht="24.75" customHeight="1">
      <c r="A23" s="173"/>
      <c r="B23" s="275" t="s">
        <v>62</v>
      </c>
      <c r="C23" s="275"/>
      <c r="D23" s="275"/>
      <c r="E23" s="275"/>
      <c r="F23" s="275"/>
      <c r="G23" s="275"/>
      <c r="H23" s="275"/>
      <c r="I23" s="275"/>
    </row>
    <row r="24" spans="1:10" s="108" customFormat="1" ht="27" customHeight="1">
      <c r="A24" s="275" t="s">
        <v>157</v>
      </c>
      <c r="B24" s="275"/>
      <c r="C24" s="275"/>
      <c r="D24" s="275"/>
      <c r="E24" s="275"/>
      <c r="F24" s="275"/>
      <c r="G24" s="275"/>
      <c r="H24" s="275"/>
      <c r="I24" s="275"/>
      <c r="J24" s="29"/>
    </row>
    <row r="25" spans="1:10" ht="20.25" customHeight="1">
      <c r="A25" s="84"/>
      <c r="B25" s="228" t="s">
        <v>103</v>
      </c>
      <c r="C25" s="228"/>
      <c r="D25" s="228"/>
      <c r="E25" s="228"/>
      <c r="F25" s="228"/>
      <c r="G25" s="228"/>
      <c r="H25" s="228"/>
      <c r="I25" s="228"/>
    </row>
    <row r="42" spans="1:8">
      <c r="B42" s="276"/>
      <c r="C42" s="276"/>
      <c r="D42" s="276"/>
      <c r="E42" s="276"/>
      <c r="F42" s="276"/>
      <c r="G42" s="276"/>
      <c r="H42" s="276"/>
    </row>
    <row r="43" spans="1:8" ht="14.4" customHeight="1">
      <c r="A43" s="274" t="s">
        <v>158</v>
      </c>
      <c r="B43" s="274"/>
      <c r="C43" s="274"/>
      <c r="D43" s="274"/>
      <c r="E43" s="274"/>
    </row>
  </sheetData>
  <mergeCells count="8">
    <mergeCell ref="A43:E43"/>
    <mergeCell ref="B1:I1"/>
    <mergeCell ref="B42:H42"/>
    <mergeCell ref="B25:I25"/>
    <mergeCell ref="B23:I23"/>
    <mergeCell ref="A2:I2"/>
    <mergeCell ref="A24:I24"/>
    <mergeCell ref="B3:I4"/>
  </mergeCells>
  <printOptions horizontalCentered="1" verticalCentered="1"/>
  <pageMargins left="0.51181102362204722" right="0.51181102362204722" top="0.51181102362204722" bottom="0.51181102362204722" header="0.31496062992125984" footer="0.31496062992125984"/>
  <pageSetup paperSize="9" orientation="portrait" r:id="rId1"/>
  <headerFooter>
    <oddFooter>&amp;C12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جدول 1 </vt:lpstr>
      <vt:lpstr>جدول2</vt:lpstr>
      <vt:lpstr>شكل 2،3</vt:lpstr>
      <vt:lpstr>شكل 4-5</vt:lpstr>
      <vt:lpstr>شكل 6-7</vt:lpstr>
      <vt:lpstr>شكل 8</vt:lpstr>
      <vt:lpstr>جدول 3 القطن</vt:lpstr>
      <vt:lpstr>جدول ذرة عروتين)</vt:lpstr>
      <vt:lpstr>شكل الذرة</vt:lpstr>
      <vt:lpstr>خارطة الذرة</vt:lpstr>
      <vt:lpstr>جدول5+6</vt:lpstr>
      <vt:lpstr>جدول 7 البطاطا عروتين</vt:lpstr>
      <vt:lpstr>شكل10،11</vt:lpstr>
      <vt:lpstr>خارطة البطاطا</vt:lpstr>
      <vt:lpstr>جدول 8+9</vt:lpstr>
      <vt:lpstr>'جدول 1 '!Print_Area</vt:lpstr>
      <vt:lpstr>'شكل الذرة'!Print_Area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Zina</dc:creator>
  <cp:lastModifiedBy>Maher</cp:lastModifiedBy>
  <cp:lastPrinted>2022-04-07T06:58:59Z</cp:lastPrinted>
  <dcterms:created xsi:type="dcterms:W3CDTF">2005-01-01T00:55:47Z</dcterms:created>
  <dcterms:modified xsi:type="dcterms:W3CDTF">2022-04-07T07:27:15Z</dcterms:modified>
</cp:coreProperties>
</file>